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year">'[1]Титульный'!$F$11</definedName>
  </definedNames>
  <calcPr fullCalcOnLoad="1"/>
</workbook>
</file>

<file path=xl/sharedStrings.xml><?xml version="1.0" encoding="utf-8"?>
<sst xmlns="http://schemas.openxmlformats.org/spreadsheetml/2006/main" count="454" uniqueCount="215">
  <si>
    <t>№ п/п</t>
  </si>
  <si>
    <t>Показатели</t>
  </si>
  <si>
    <t>Единица измерения</t>
  </si>
  <si>
    <t>год</t>
  </si>
  <si>
    <t>1</t>
  </si>
  <si>
    <t>Основные натуральные показатели</t>
  </si>
  <si>
    <t/>
  </si>
  <si>
    <t>1.1</t>
  </si>
  <si>
    <t>Выработка теплоэнергии</t>
  </si>
  <si>
    <t>Гкал</t>
  </si>
  <si>
    <t>1.2</t>
  </si>
  <si>
    <t>Теплоэнергия на собственные нужды котельной:</t>
  </si>
  <si>
    <t>1.2.1</t>
  </si>
  <si>
    <t>Теплоэнергия на собственные нужды котельной, объём</t>
  </si>
  <si>
    <t>L1_2_1</t>
  </si>
  <si>
    <t>Теплоэнергия на собственные нужды котельной: Теплоэнергия на собственные нужды котельной, объём</t>
  </si>
  <si>
    <t>1.2.3</t>
  </si>
  <si>
    <t>Теплоэнергия на собственные нужды котельной, стоимость</t>
  </si>
  <si>
    <t>тыс.руб.</t>
  </si>
  <si>
    <t>L1_2_3</t>
  </si>
  <si>
    <t>Теплоэнергия на собственные нужды котельной: Теплоэнергия на собственные нужды котельной, стоимость</t>
  </si>
  <si>
    <t>1.3</t>
  </si>
  <si>
    <t>Отпуск с коллекторов</t>
  </si>
  <si>
    <t>1.4</t>
  </si>
  <si>
    <t>Покупка теплоэнергии</t>
  </si>
  <si>
    <t>L1_4</t>
  </si>
  <si>
    <t>1.5</t>
  </si>
  <si>
    <t>Подано теплоэнергии в сеть</t>
  </si>
  <si>
    <t>1.6</t>
  </si>
  <si>
    <t>Потери теплоэнергии в сетях</t>
  </si>
  <si>
    <t>1.6.1</t>
  </si>
  <si>
    <t>Потери теплоэнергии в сетях, объём</t>
  </si>
  <si>
    <t>L1_6_1</t>
  </si>
  <si>
    <t>1.7</t>
  </si>
  <si>
    <t>Отпущено теплоэнергии всем потребителям</t>
  </si>
  <si>
    <t>1.8</t>
  </si>
  <si>
    <t>Расход топлива</t>
  </si>
  <si>
    <t>т.у.т.</t>
  </si>
  <si>
    <t>1.8.1</t>
  </si>
  <si>
    <t>уд.расход</t>
  </si>
  <si>
    <t>кгут/Гкал</t>
  </si>
  <si>
    <t>1.8.2</t>
  </si>
  <si>
    <t>Природный газ</t>
  </si>
  <si>
    <t>Добавить топливо</t>
  </si>
  <si>
    <t>1.9.</t>
  </si>
  <si>
    <t>Расход воды</t>
  </si>
  <si>
    <r>
      <t>тыс.м</t>
    </r>
    <r>
      <rPr>
        <vertAlign val="superscript"/>
        <sz val="9"/>
        <rFont val="Tahoma"/>
        <family val="2"/>
      </rPr>
      <t>3</t>
    </r>
  </si>
  <si>
    <t>1.10</t>
  </si>
  <si>
    <t>Расход стоков</t>
  </si>
  <si>
    <t>тыс.м3</t>
  </si>
  <si>
    <t>1.11</t>
  </si>
  <si>
    <t>Расход электроэнергии на производство тепловой энергии</t>
  </si>
  <si>
    <t>тыс.кВт.ч</t>
  </si>
  <si>
    <t>1.12</t>
  </si>
  <si>
    <t>Расход электроэнергии на транспортировку тепловой энергии</t>
  </si>
  <si>
    <t>2</t>
  </si>
  <si>
    <t>Расходы на производство тепловой энергии:</t>
  </si>
  <si>
    <t>2.1</t>
  </si>
  <si>
    <t>Материалы (химводоподготовка)</t>
  </si>
  <si>
    <t>L2_1</t>
  </si>
  <si>
    <t>Расходы на производство тепловой энергии: Материалы (химводоподготовка)</t>
  </si>
  <si>
    <t>2.2</t>
  </si>
  <si>
    <t>Топливо</t>
  </si>
  <si>
    <t>2.3</t>
  </si>
  <si>
    <t>Электроэнергия</t>
  </si>
  <si>
    <t>2.4</t>
  </si>
  <si>
    <t>Вода и стоки</t>
  </si>
  <si>
    <t>2.5</t>
  </si>
  <si>
    <t>Амортизация оборудования</t>
  </si>
  <si>
    <t>L2_5</t>
  </si>
  <si>
    <t>Расходы на производство тепловой энергии: Амортизация оборудования</t>
  </si>
  <si>
    <t>2.6</t>
  </si>
  <si>
    <t>Аренда оборудования</t>
  </si>
  <si>
    <t>L2_6</t>
  </si>
  <si>
    <t>Расходы на производство тепловой энергии: Аренда оборудования</t>
  </si>
  <si>
    <t>2.7</t>
  </si>
  <si>
    <t>Зарплата производственных рабочих</t>
  </si>
  <si>
    <t>2.8</t>
  </si>
  <si>
    <t>Страховые взносы (ЕСН)</t>
  </si>
  <si>
    <t>L2_8</t>
  </si>
  <si>
    <t>Расходы на производство тепловой энергии: Страховые взносы (ЕСН)</t>
  </si>
  <si>
    <t>2.9</t>
  </si>
  <si>
    <t>Прочие прямые расходы</t>
  </si>
  <si>
    <t>2.10</t>
  </si>
  <si>
    <t>Ремонтные работы</t>
  </si>
  <si>
    <t>L2_10</t>
  </si>
  <si>
    <t>Расходы на производство тепловой энергии: Ремонтные работы</t>
  </si>
  <si>
    <t>2.11</t>
  </si>
  <si>
    <t>Цеховые расходы</t>
  </si>
  <si>
    <t>2.12</t>
  </si>
  <si>
    <t>Покупная теплоэнергия итого по всем поставщикам</t>
  </si>
  <si>
    <t>L2_12</t>
  </si>
  <si>
    <t>Расходы на производство тепловой энергии: Покупная теплоэнергия итого по всем поставщикам</t>
  </si>
  <si>
    <t>2.12.1</t>
  </si>
  <si>
    <t>2.13</t>
  </si>
  <si>
    <t>ИТОГО сумма по разделу 2</t>
  </si>
  <si>
    <t>2.14</t>
  </si>
  <si>
    <t>Удельная себестоимость производства теплоэнергии</t>
  </si>
  <si>
    <t>руб./Гкал</t>
  </si>
  <si>
    <t>3</t>
  </si>
  <si>
    <t>Расходы на производство товарной тепловой энергии:</t>
  </si>
  <si>
    <t>3.1</t>
  </si>
  <si>
    <t>Затраты на производство товарной теплоэнергии</t>
  </si>
  <si>
    <t>3.2</t>
  </si>
  <si>
    <t>Общехозяйственные расходы, относимые на производство товарной теплоэнергии</t>
  </si>
  <si>
    <t>L3_2</t>
  </si>
  <si>
    <t>Расходы на производство товарной тепловой энергии: Общехозяйственные расходы, относимые на производство товарной теплоэнергии</t>
  </si>
  <si>
    <t>3.3</t>
  </si>
  <si>
    <t>ИТОГО затрат на производство товарной теплоэнергии</t>
  </si>
  <si>
    <t>4</t>
  </si>
  <si>
    <t>Расходы на транспортировку тепловой энергии</t>
  </si>
  <si>
    <t>4.1</t>
  </si>
  <si>
    <t>Материалы</t>
  </si>
  <si>
    <t>L4_1</t>
  </si>
  <si>
    <t>Расходы на транспортировку тепловой энергии: Материалы</t>
  </si>
  <si>
    <t>4.2</t>
  </si>
  <si>
    <t>4.3</t>
  </si>
  <si>
    <t>4.4</t>
  </si>
  <si>
    <t>L4_4</t>
  </si>
  <si>
    <t>Расходы на транспортировку тепловой энергии:  Амортизация оборудования</t>
  </si>
  <si>
    <t>4.5</t>
  </si>
  <si>
    <t>L4_5</t>
  </si>
  <si>
    <t>Расходы на транспортировку тепловой энергии:  Аренда оборудования</t>
  </si>
  <si>
    <t>4.6</t>
  </si>
  <si>
    <t>4.7</t>
  </si>
  <si>
    <t>Страховые взносы</t>
  </si>
  <si>
    <t>L4_7</t>
  </si>
  <si>
    <t>Расходы на транспортировку тепловой энергии:  Страховые взносы</t>
  </si>
  <si>
    <t>4.8</t>
  </si>
  <si>
    <t>4.9</t>
  </si>
  <si>
    <t>L4_9</t>
  </si>
  <si>
    <t>Расходы на транспортировку тепловой энергии:  Ремонтные работы</t>
  </si>
  <si>
    <t>4.10</t>
  </si>
  <si>
    <t>4.11</t>
  </si>
  <si>
    <t>ИТОГО сумма по разделу 4</t>
  </si>
  <si>
    <t>5</t>
  </si>
  <si>
    <t>Расходы на транспортировку товарной тепловой энергии:</t>
  </si>
  <si>
    <t>5.1</t>
  </si>
  <si>
    <t>Затраты по распределению товарной тепловой энергии</t>
  </si>
  <si>
    <t>5.2</t>
  </si>
  <si>
    <t>Общехозяйственные расходы, относимые на распределение товарной теплоэнергии</t>
  </si>
  <si>
    <t>L5_2</t>
  </si>
  <si>
    <t>Расходы на транспортировку товарной тепловой энергии: Общехозяйственные расходы, относимые на распределение товарной теплоэнергии</t>
  </si>
  <si>
    <t>5.3</t>
  </si>
  <si>
    <t>ИТОГО затрат по распределению товарной теплоэнергии</t>
  </si>
  <si>
    <t>6</t>
  </si>
  <si>
    <t>ИТОГО затраты на товарную теплоэнергию (п.3.3+п.5.3)</t>
  </si>
  <si>
    <t>7</t>
  </si>
  <si>
    <t>Производственная прибыль</t>
  </si>
  <si>
    <t>7.1</t>
  </si>
  <si>
    <t>Платежи, не облагаемые налогом на прибыль, в т.ч.</t>
  </si>
  <si>
    <t>7.1.1</t>
  </si>
  <si>
    <t>на имущество</t>
  </si>
  <si>
    <t>L8_2_1</t>
  </si>
  <si>
    <t>7.1.2</t>
  </si>
  <si>
    <t>прочие платежи</t>
  </si>
  <si>
    <t>7.2</t>
  </si>
  <si>
    <t>Платежи, облагаемые налогом на прибыль, в т.ч.</t>
  </si>
  <si>
    <t>7.2.1</t>
  </si>
  <si>
    <t>на содержание соцсферы</t>
  </si>
  <si>
    <t>L8_2_2</t>
  </si>
  <si>
    <t>7.2.2</t>
  </si>
  <si>
    <t>др. налоги и обязательные платежи</t>
  </si>
  <si>
    <t>L8_2_3</t>
  </si>
  <si>
    <t>7.3</t>
  </si>
  <si>
    <t>На развитие производства, в том числе</t>
  </si>
  <si>
    <t>L8_3</t>
  </si>
  <si>
    <t>7.3.1</t>
  </si>
  <si>
    <t>кап. вложения</t>
  </si>
  <si>
    <t>L8_3_1</t>
  </si>
  <si>
    <t>7.4</t>
  </si>
  <si>
    <t>На социальное развитие, в том числе</t>
  </si>
  <si>
    <t>L8_4</t>
  </si>
  <si>
    <t>7.4.1</t>
  </si>
  <si>
    <t>L8_4_1</t>
  </si>
  <si>
    <t>7.5</t>
  </si>
  <si>
    <t>На поощрение</t>
  </si>
  <si>
    <t>L8_5</t>
  </si>
  <si>
    <t>7.6</t>
  </si>
  <si>
    <t>На прочие цели</t>
  </si>
  <si>
    <t>L8_6</t>
  </si>
  <si>
    <t>7.7</t>
  </si>
  <si>
    <t>Дивиденды по акциям</t>
  </si>
  <si>
    <t>L8_7</t>
  </si>
  <si>
    <t>7.8</t>
  </si>
  <si>
    <t>Прибыль, облагаемая налогом</t>
  </si>
  <si>
    <t>7.9</t>
  </si>
  <si>
    <t>Налог на прибыль</t>
  </si>
  <si>
    <t>7.10</t>
  </si>
  <si>
    <t>Всего доходов</t>
  </si>
  <si>
    <t>8</t>
  </si>
  <si>
    <t>Тариф</t>
  </si>
  <si>
    <t>L7</t>
  </si>
  <si>
    <t>9</t>
  </si>
  <si>
    <t>Инвестиционная составляющая, в т.ч.:</t>
  </si>
  <si>
    <t>тыс. руб.</t>
  </si>
  <si>
    <t>10</t>
  </si>
  <si>
    <t>Тариф с учетом инвест. составляющей</t>
  </si>
  <si>
    <t>11</t>
  </si>
  <si>
    <t>12</t>
  </si>
  <si>
    <t>13.1</t>
  </si>
  <si>
    <t>13.2</t>
  </si>
  <si>
    <t xml:space="preserve">Цена единицы натурального топлива </t>
  </si>
  <si>
    <t>14.0</t>
  </si>
  <si>
    <t xml:space="preserve">Стоимость электроэнергии </t>
  </si>
  <si>
    <t>руб./кВт.ч.</t>
  </si>
  <si>
    <t xml:space="preserve">Стоимость воды </t>
  </si>
  <si>
    <r>
      <t>руб/м</t>
    </r>
    <r>
      <rPr>
        <vertAlign val="superscript"/>
        <sz val="9"/>
        <color indexed="8"/>
        <rFont val="Tahoma"/>
        <family val="2"/>
      </rPr>
      <t>3</t>
    </r>
  </si>
  <si>
    <t>Стоимость стоков</t>
  </si>
  <si>
    <t>План</t>
  </si>
  <si>
    <t>12.1</t>
  </si>
  <si>
    <t>13.3</t>
  </si>
  <si>
    <t>НВВ с учетом инвест. составляющей</t>
  </si>
  <si>
    <t>руб./</t>
  </si>
  <si>
    <t>МУП Бугровские тепловые сети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</si>
</sst>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#,##0.00_ ;\-#,##0.00\ "/>
  </numFmts>
  <fonts count="26">
    <font>
      <sz val="10"/>
      <name val="Arial Cyr"/>
      <family val="0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i/>
      <sz val="9"/>
      <name val="Tahoma"/>
      <family val="2"/>
    </font>
    <font>
      <b/>
      <sz val="9"/>
      <color indexed="55"/>
      <name val="Tahoma"/>
      <family val="2"/>
    </font>
    <font>
      <i/>
      <sz val="9"/>
      <color indexed="8"/>
      <name val="Tahoma"/>
      <family val="2"/>
    </font>
    <font>
      <i/>
      <sz val="9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9"/>
      <name val="Arial Cyr"/>
      <family val="0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color indexed="12"/>
      <name val="Arial Cyr"/>
      <family val="0"/>
    </font>
    <font>
      <vertAlign val="superscript"/>
      <sz val="9"/>
      <name val="Tahoma"/>
      <family val="2"/>
    </font>
    <font>
      <b/>
      <i/>
      <sz val="9"/>
      <name val="Tahoma"/>
      <family val="2"/>
    </font>
    <font>
      <b/>
      <i/>
      <sz val="9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9"/>
      <color indexed="12"/>
      <name val="Tahoma"/>
      <family val="2"/>
    </font>
    <font>
      <b/>
      <u val="single"/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sz val="11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0" borderId="0" xfId="15" applyFont="1" applyBorder="1" applyAlignment="1" applyProtection="1">
      <alignment/>
      <protection/>
    </xf>
    <xf numFmtId="0" fontId="6" fillId="0" borderId="0" xfId="25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/>
      <protection/>
    </xf>
    <xf numFmtId="9" fontId="1" fillId="0" borderId="0" xfId="27" applyFont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9" fontId="1" fillId="0" borderId="0" xfId="27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0" borderId="0" xfId="25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19" applyNumberFormat="1" applyFont="1" applyFill="1" applyBorder="1" applyAlignment="1" applyProtection="1">
      <alignment horizontal="left" vertical="center" wrapText="1" indent="1"/>
      <protection/>
    </xf>
    <xf numFmtId="49" fontId="11" fillId="0" borderId="0" xfId="19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5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0" xfId="27" applyNumberFormat="1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7" xfId="0" applyNumberFormat="1" applyFont="1" applyFill="1" applyBorder="1" applyAlignment="1" applyProtection="1">
      <alignment horizontal="left" vertical="center" wrapText="1" indent="1"/>
      <protection/>
    </xf>
    <xf numFmtId="49" fontId="11" fillId="0" borderId="0" xfId="19" applyNumberFormat="1" applyFont="1" applyFill="1" applyBorder="1" applyAlignment="1" applyProtection="1">
      <alignment horizontal="left" vertical="center" wrapText="1" indent="1"/>
      <protection/>
    </xf>
    <xf numFmtId="49" fontId="11" fillId="0" borderId="0" xfId="19" applyNumberFormat="1" applyFont="1" applyFill="1" applyBorder="1" applyAlignment="1" applyProtection="1">
      <alignment vertical="center" wrapText="1"/>
      <protection/>
    </xf>
    <xf numFmtId="49" fontId="1" fillId="0" borderId="6" xfId="0" applyNumberFormat="1" applyFont="1" applyFill="1" applyBorder="1" applyAlignment="1" applyProtection="1" quotePrefix="1">
      <alignment horizontal="left" vertical="center" wrapText="1" indent="1"/>
      <protection/>
    </xf>
    <xf numFmtId="49" fontId="1" fillId="0" borderId="5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0" xfId="19" applyNumberFormat="1" applyFont="1" applyFill="1" applyBorder="1" applyAlignment="1" applyProtection="1">
      <alignment horizontal="left" vertical="center" wrapText="1" indent="2"/>
      <protection/>
    </xf>
    <xf numFmtId="49" fontId="1" fillId="3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Fill="1" applyBorder="1" applyAlignment="1" applyProtection="1">
      <alignment horizontal="left" vertical="center" wrapText="1" indent="2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4" borderId="9" xfId="15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4" fillId="4" borderId="10" xfId="15" applyNumberFormat="1" applyFont="1" applyFill="1" applyBorder="1" applyAlignment="1" applyProtection="1">
      <alignment horizontal="left" vertical="center" wrapText="1" indent="1"/>
      <protection/>
    </xf>
    <xf numFmtId="49" fontId="14" fillId="4" borderId="9" xfId="15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15" fillId="4" borderId="9" xfId="15" applyNumberFormat="1" applyFont="1" applyFill="1" applyBorder="1" applyAlignment="1" applyProtection="1">
      <alignment horizontal="left" vertical="center" wrapText="1" indent="1"/>
      <protection/>
    </xf>
    <xf numFmtId="4" fontId="1" fillId="0" borderId="0" xfId="0" applyNumberFormat="1" applyFont="1" applyAlignment="1" applyProtection="1">
      <alignment/>
      <protection/>
    </xf>
    <xf numFmtId="49" fontId="10" fillId="0" borderId="0" xfId="19" applyNumberFormat="1" applyFont="1" applyFill="1" applyBorder="1" applyAlignment="1" applyProtection="1">
      <alignment horizontal="left" vertical="center" wrapText="1" indent="2"/>
      <protection/>
    </xf>
    <xf numFmtId="49" fontId="6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6" fillId="3" borderId="14" xfId="0" applyNumberFormat="1" applyFont="1" applyFill="1" applyBorder="1" applyAlignment="1" applyProtection="1">
      <alignment vertical="center" wrapText="1"/>
      <protection/>
    </xf>
    <xf numFmtId="49" fontId="6" fillId="3" borderId="15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/>
      <protection/>
    </xf>
    <xf numFmtId="49" fontId="1" fillId="3" borderId="16" xfId="0" applyNumberFormat="1" applyFont="1" applyFill="1" applyBorder="1" applyAlignment="1" applyProtection="1">
      <alignment horizontal="left" vertical="center" wrapText="1" indent="1"/>
      <protection/>
    </xf>
    <xf numFmtId="0" fontId="1" fillId="3" borderId="9" xfId="0" applyNumberFormat="1" applyFont="1" applyFill="1" applyBorder="1" applyAlignment="1" applyProtection="1">
      <alignment horizontal="left" vertical="center" wrapText="1" indent="3"/>
      <protection/>
    </xf>
    <xf numFmtId="0" fontId="3" fillId="0" borderId="0" xfId="19" applyNumberFormat="1" applyFont="1" applyFill="1" applyBorder="1" applyAlignment="1" applyProtection="1">
      <alignment horizontal="left" vertical="center" wrapText="1" indent="3"/>
      <protection/>
    </xf>
    <xf numFmtId="49" fontId="1" fillId="3" borderId="17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0" xfId="0" applyNumberFormat="1" applyFont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6" fillId="0" borderId="5" xfId="0" applyNumberFormat="1" applyFont="1" applyFill="1" applyBorder="1" applyAlignment="1" applyProtection="1">
      <alignment horizontal="left" vertical="center" wrapText="1" indent="1"/>
      <protection/>
    </xf>
    <xf numFmtId="49" fontId="17" fillId="0" borderId="5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0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0" xfId="0" applyNumberFormat="1" applyFont="1" applyAlignment="1" applyProtection="1">
      <alignment horizontal="right"/>
      <protection/>
    </xf>
    <xf numFmtId="49" fontId="17" fillId="2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right"/>
      <protection/>
    </xf>
    <xf numFmtId="49" fontId="6" fillId="0" borderId="5" xfId="0" applyNumberFormat="1" applyFont="1" applyFill="1" applyBorder="1" applyAlignment="1" applyProtection="1">
      <alignment vertical="center" wrapText="1"/>
      <protection/>
    </xf>
    <xf numFmtId="49" fontId="3" fillId="0" borderId="0" xfId="19" applyNumberFormat="1" applyFont="1" applyFill="1" applyBorder="1" applyAlignment="1" applyProtection="1">
      <alignment vertical="center" wrapText="1"/>
      <protection/>
    </xf>
    <xf numFmtId="49" fontId="1" fillId="2" borderId="18" xfId="0" applyNumberFormat="1" applyFont="1" applyFill="1" applyBorder="1" applyAlignment="1" applyProtection="1">
      <alignment horizontal="left" vertical="center" wrapText="1" indent="4"/>
      <protection/>
    </xf>
    <xf numFmtId="49" fontId="3" fillId="0" borderId="0" xfId="19" applyNumberFormat="1" applyFont="1" applyFill="1" applyBorder="1" applyAlignment="1" applyProtection="1">
      <alignment horizontal="left" vertical="center" wrapText="1" indent="4"/>
      <protection/>
    </xf>
    <xf numFmtId="49" fontId="6" fillId="2" borderId="9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4" xfId="0" applyNumberFormat="1" applyFont="1" applyFill="1" applyBorder="1" applyAlignment="1" applyProtection="1" quotePrefix="1">
      <alignment horizontal="left" vertical="center" wrapText="1" indent="1"/>
      <protection/>
    </xf>
    <xf numFmtId="49" fontId="6" fillId="0" borderId="4" xfId="0" applyNumberFormat="1" applyFont="1" applyFill="1" applyBorder="1" applyAlignment="1" applyProtection="1" quotePrefix="1">
      <alignment horizontal="left" vertical="center" wrapText="1" indent="1"/>
      <protection/>
    </xf>
    <xf numFmtId="0" fontId="1" fillId="0" borderId="5" xfId="0" applyFont="1" applyBorder="1" applyAlignment="1" applyProtection="1">
      <alignment horizontal="left" vertical="center" indent="4"/>
      <protection/>
    </xf>
    <xf numFmtId="0" fontId="3" fillId="0" borderId="0" xfId="19" applyFont="1" applyFill="1" applyBorder="1" applyAlignment="1" applyProtection="1">
      <alignment horizontal="left" vertical="center" indent="4"/>
      <protection/>
    </xf>
    <xf numFmtId="0" fontId="19" fillId="0" borderId="0" xfId="0" applyFont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1" fillId="5" borderId="5" xfId="0" applyNumberFormat="1" applyFont="1" applyFill="1" applyBorder="1" applyAlignment="1" applyProtection="1">
      <alignment horizontal="left" vertical="center" wrapText="1" indent="1"/>
      <protection/>
    </xf>
    <xf numFmtId="49" fontId="21" fillId="4" borderId="9" xfId="15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0" xfId="0" applyFont="1" applyFill="1" applyBorder="1" applyAlignment="1" applyProtection="1">
      <alignment/>
      <protection/>
    </xf>
    <xf numFmtId="49" fontId="24" fillId="0" borderId="5" xfId="0" applyNumberFormat="1" applyFont="1" applyFill="1" applyBorder="1" applyAlignment="1" applyProtection="1">
      <alignment horizontal="left" vertical="center" wrapText="1"/>
      <protection/>
    </xf>
    <xf numFmtId="49" fontId="24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19" fillId="0" borderId="5" xfId="0" applyNumberFormat="1" applyFont="1" applyFill="1" applyBorder="1" applyAlignment="1" applyProtection="1">
      <alignment horizontal="left" vertical="center" wrapText="1"/>
      <protection/>
    </xf>
    <xf numFmtId="49" fontId="19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5" xfId="0" applyNumberFormat="1" applyFont="1" applyFill="1" applyBorder="1" applyAlignment="1" applyProtection="1">
      <alignment vertical="center" wrapText="1"/>
      <protection/>
    </xf>
    <xf numFmtId="4" fontId="2" fillId="0" borderId="5" xfId="20" applyNumberFormat="1" applyFont="1" applyFill="1" applyBorder="1" applyAlignment="1" applyProtection="1">
      <alignment horizontal="center" vertical="center"/>
      <protection/>
    </xf>
    <xf numFmtId="4" fontId="1" fillId="0" borderId="5" xfId="20" applyNumberFormat="1" applyFont="1" applyFill="1" applyBorder="1" applyAlignment="1" applyProtection="1">
      <alignment horizontal="center" vertical="center"/>
      <protection/>
    </xf>
    <xf numFmtId="4" fontId="1" fillId="0" borderId="5" xfId="23" applyNumberFormat="1" applyFont="1" applyFill="1" applyBorder="1" applyAlignment="1" applyProtection="1">
      <alignment horizontal="center" vertical="center" wrapText="1"/>
      <protection/>
    </xf>
    <xf numFmtId="4" fontId="2" fillId="0" borderId="5" xfId="24" applyNumberFormat="1" applyFont="1" applyFill="1" applyBorder="1" applyAlignment="1" applyProtection="1">
      <alignment horizontal="center" vertical="center" wrapText="1"/>
      <protection/>
    </xf>
    <xf numFmtId="4" fontId="1" fillId="0" borderId="5" xfId="20" applyNumberFormat="1" applyFont="1" applyFill="1" applyBorder="1" applyAlignment="1" applyProtection="1">
      <alignment horizontal="center" vertical="center"/>
      <protection locked="0"/>
    </xf>
    <xf numFmtId="2" fontId="1" fillId="0" borderId="5" xfId="23" applyNumberFormat="1" applyFont="1" applyFill="1" applyBorder="1" applyAlignment="1" applyProtection="1">
      <alignment horizontal="center" vertical="center" wrapText="1"/>
      <protection/>
    </xf>
    <xf numFmtId="2" fontId="1" fillId="0" borderId="5" xfId="24" applyNumberFormat="1" applyFont="1" applyFill="1" applyBorder="1" applyAlignment="1" applyProtection="1">
      <alignment horizontal="center" vertical="center" wrapText="1"/>
      <protection/>
    </xf>
    <xf numFmtId="4" fontId="1" fillId="0" borderId="5" xfId="24" applyNumberFormat="1" applyFont="1" applyFill="1" applyBorder="1" applyAlignment="1" applyProtection="1">
      <alignment horizontal="center" vertical="center" wrapText="1"/>
      <protection/>
    </xf>
    <xf numFmtId="4" fontId="2" fillId="0" borderId="5" xfId="21" applyNumberFormat="1" applyFont="1" applyFill="1" applyBorder="1" applyAlignment="1" applyProtection="1">
      <alignment horizontal="center" vertical="center"/>
      <protection/>
    </xf>
    <xf numFmtId="2" fontId="1" fillId="0" borderId="5" xfId="21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4" fontId="20" fillId="0" borderId="5" xfId="20" applyNumberFormat="1" applyFont="1" applyFill="1" applyBorder="1" applyAlignment="1" applyProtection="1">
      <alignment horizontal="center" vertical="center"/>
      <protection/>
    </xf>
    <xf numFmtId="4" fontId="2" fillId="0" borderId="5" xfId="20" applyNumberFormat="1" applyFont="1" applyFill="1" applyBorder="1" applyAlignment="1" applyProtection="1">
      <alignment horizontal="center" vertical="center"/>
      <protection locked="0"/>
    </xf>
    <xf numFmtId="4" fontId="1" fillId="0" borderId="5" xfId="21" applyNumberFormat="1" applyFont="1" applyFill="1" applyBorder="1" applyAlignment="1" applyProtection="1">
      <alignment horizontal="center" vertical="center"/>
      <protection/>
    </xf>
    <xf numFmtId="49" fontId="1" fillId="0" borderId="5" xfId="23" applyNumberFormat="1" applyFont="1" applyFill="1" applyBorder="1" applyAlignment="1" applyProtection="1">
      <alignment horizontal="left" vertical="center" wrapText="1" indent="2"/>
      <protection/>
    </xf>
    <xf numFmtId="3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1" fillId="0" borderId="5" xfId="23" applyNumberFormat="1" applyFont="1" applyFill="1" applyBorder="1" applyAlignment="1" applyProtection="1">
      <alignment horizontal="left" vertical="center" wrapText="1" indent="1"/>
      <protection/>
    </xf>
    <xf numFmtId="2" fontId="20" fillId="0" borderId="5" xfId="21" applyNumberFormat="1" applyFont="1" applyFill="1" applyBorder="1" applyAlignment="1" applyProtection="1">
      <alignment horizontal="center" vertical="center"/>
      <protection/>
    </xf>
    <xf numFmtId="49" fontId="1" fillId="2" borderId="9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23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19" fillId="0" borderId="8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23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5" xfId="25" applyFont="1" applyFill="1" applyBorder="1" applyAlignment="1" applyProtection="1">
      <alignment horizontal="center" vertical="center" wrapText="1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5" xfId="0" applyNumberFormat="1" applyFont="1" applyFill="1" applyBorder="1" applyAlignment="1" applyProtection="1">
      <alignment horizontal="center" vertical="center"/>
      <protection/>
    </xf>
    <xf numFmtId="2" fontId="4" fillId="0" borderId="5" xfId="15" applyNumberFormat="1" applyFont="1" applyFill="1" applyBorder="1" applyAlignment="1" applyProtection="1">
      <alignment horizontal="center" vertical="center"/>
      <protection/>
    </xf>
    <xf numFmtId="4" fontId="1" fillId="0" borderId="5" xfId="23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vertical="center" wrapText="1"/>
      <protection/>
    </xf>
    <xf numFmtId="4" fontId="1" fillId="0" borderId="5" xfId="2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/>
      <protection/>
    </xf>
    <xf numFmtId="49" fontId="1" fillId="0" borderId="5" xfId="20" applyNumberFormat="1" applyFont="1" applyFill="1" applyBorder="1" applyAlignment="1" applyProtection="1">
      <alignment horizontal="center" vertical="center"/>
      <protection/>
    </xf>
    <xf numFmtId="4" fontId="2" fillId="0" borderId="5" xfId="21" applyNumberFormat="1" applyFont="1" applyFill="1" applyBorder="1" applyAlignment="1" applyProtection="1">
      <alignment horizontal="center" vertical="center"/>
      <protection/>
    </xf>
    <xf numFmtId="4" fontId="2" fillId="0" borderId="5" xfId="22" applyNumberFormat="1" applyFont="1" applyFill="1" applyBorder="1" applyAlignment="1" applyProtection="1">
      <alignment horizontal="center" vertical="center"/>
      <protection locked="0"/>
    </xf>
    <xf numFmtId="4" fontId="2" fillId="0" borderId="5" xfId="21" applyNumberFormat="1" applyFont="1" applyFill="1" applyBorder="1" applyAlignment="1" applyProtection="1">
      <alignment horizontal="center" vertical="center"/>
      <protection locked="0"/>
    </xf>
    <xf numFmtId="2" fontId="22" fillId="0" borderId="5" xfId="15" applyNumberFormat="1" applyFont="1" applyFill="1" applyBorder="1" applyAlignment="1" applyProtection="1">
      <alignment horizontal="center" vertical="center"/>
      <protection/>
    </xf>
    <xf numFmtId="2" fontId="2" fillId="0" borderId="5" xfId="21" applyNumberFormat="1" applyFont="1" applyFill="1" applyBorder="1" applyAlignment="1" applyProtection="1">
      <alignment horizontal="center" vertical="center"/>
      <protection/>
    </xf>
    <xf numFmtId="2" fontId="2" fillId="0" borderId="5" xfId="21" applyNumberFormat="1" applyFont="1" applyFill="1" applyBorder="1" applyAlignment="1" applyProtection="1">
      <alignment horizontal="center" vertical="center"/>
      <protection/>
    </xf>
    <xf numFmtId="0" fontId="1" fillId="0" borderId="5" xfId="2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25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 20" xfId="19"/>
    <cellStyle name="Обычный_ГУП ТЭК 2009" xfId="20"/>
    <cellStyle name="Обычный_ГУП ТЭК 2009 2" xfId="21"/>
    <cellStyle name="Обычный_ГУП ТЭК 2009 2_UPDATE.CALC.WARM.4.47.TO.1.1.64" xfId="22"/>
    <cellStyle name="Обычный_ЖКУ_проект3" xfId="23"/>
    <cellStyle name="Обычный_ЖКУ_проект3 2" xfId="24"/>
    <cellStyle name="Обычный_Формы 2-РЭК и  3-РЭК  2" xfId="25"/>
    <cellStyle name="Percent" xfId="26"/>
    <cellStyle name="Процентный 5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cuments\Documents\&#1051;&#1077;&#1085;&#1056;&#1058;&#1050;-2012-09\CALC.2012.WARM.4.47_&#1041;&#1091;&#1075;&#1088;&#1086;&#1074;&#1089;_(v1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frmCheckInIsInProgress"/>
      <sheetName val="modChange"/>
      <sheetName val="Инструкция"/>
      <sheetName val="Обновление"/>
      <sheetName val="Лог обновления"/>
      <sheetName val="AUTHORIZATION"/>
      <sheetName val="modAuthorizationUtilities"/>
      <sheetName val="Титульный"/>
      <sheetName val="AUTOCHECKOUT_TIT"/>
      <sheetName val="techsheet_LIST_CONTEXTS"/>
      <sheetName val="modfrmContextsTempl"/>
      <sheetName val="modGetContextsTempl"/>
      <sheetName val="Калькуляция"/>
      <sheetName val="Калькуляция_code"/>
      <sheetName val="AUTOCHECKOUT_CLC"/>
      <sheetName val="Топливо (кот)"/>
      <sheetName val="AUTOCHECKOUT_FL"/>
      <sheetName val="Вода"/>
      <sheetName val="AUTOCHECKOUT_WTR"/>
      <sheetName val="Нат. показатели"/>
      <sheetName val="Топливо (кот)_code"/>
      <sheetName val="ФОТ"/>
      <sheetName val="AUTOCHECKOUT_FOT"/>
      <sheetName val="ЭЭ"/>
      <sheetName val="modProv"/>
      <sheetName val="mod_Prcssng_wrksht_vnts"/>
      <sheetName val="Амортизация_code"/>
      <sheetName val="AUTOCHECKOUT_EE"/>
      <sheetName val="Материалы"/>
      <sheetName val="Амортизация"/>
      <sheetName val="Материалы_code"/>
      <sheetName val="tech"/>
      <sheetName val="Прочие прямые"/>
      <sheetName val="Прочие прямые_code"/>
      <sheetName val="Цех. расходы_code"/>
      <sheetName val="AUTOCHECKOUT_THRLN"/>
      <sheetName val="Цех. расходы"/>
      <sheetName val="AUTOCHECKOUT_CCSTS"/>
      <sheetName val="Общехоз. всего"/>
      <sheetName val="AUTOCHECKOUT_ECALL"/>
      <sheetName val="Общехоз."/>
      <sheetName val="Общехоз._code"/>
      <sheetName val="Комментарии"/>
      <sheetName val="Проверка"/>
      <sheetName val="modUpdTemplMain"/>
      <sheetName val="modInfo"/>
      <sheetName val="AllSheetsInThisWorkbook"/>
      <sheetName val="modfrmReestr"/>
      <sheetName val="modCommandButton"/>
      <sheetName val="REESTR_ORG"/>
      <sheetName val="REESTR_MO"/>
      <sheetName val="REESTR_FILTERED"/>
      <sheetName val="TEHSHEET"/>
      <sheetName val="modfrmUpdateIsInProgress"/>
      <sheetName val="Общехоз. всего_code"/>
    </sheetNames>
    <sheetDataSet>
      <sheetData sheetId="8">
        <row r="11">
          <cell r="F11" t="str">
            <v>2013</v>
          </cell>
        </row>
      </sheetData>
      <sheetData sheetId="20">
        <row r="11">
          <cell r="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1"/>
  <sheetViews>
    <sheetView tabSelected="1" workbookViewId="0" topLeftCell="C3">
      <pane ySplit="7" topLeftCell="BM10" activePane="bottomLeft" state="frozen"/>
      <selection pane="topLeft" activeCell="C3" sqref="C3"/>
      <selection pane="bottomLeft" activeCell="D4" sqref="D4:F4"/>
    </sheetView>
  </sheetViews>
  <sheetFormatPr defaultColWidth="9.00390625" defaultRowHeight="12.75"/>
  <cols>
    <col min="1" max="2" width="9.125" style="1" hidden="1" customWidth="1"/>
    <col min="3" max="3" width="10.00390625" style="1" customWidth="1"/>
    <col min="4" max="4" width="12.75390625" style="2" customWidth="1"/>
    <col min="5" max="5" width="43.25390625" style="1" customWidth="1"/>
    <col min="6" max="6" width="14.75390625" style="3" customWidth="1"/>
    <col min="7" max="7" width="16.00390625" style="4" customWidth="1"/>
    <col min="8" max="8" width="13.125" style="1" customWidth="1"/>
    <col min="9" max="9" width="2.625" style="1" hidden="1" customWidth="1"/>
    <col min="10" max="10" width="19.625" style="1" hidden="1" customWidth="1"/>
    <col min="11" max="11" width="14.25390625" style="1" hidden="1" customWidth="1"/>
    <col min="12" max="13" width="17.00390625" style="1" hidden="1" customWidth="1"/>
    <col min="14" max="14" width="19.25390625" style="1" hidden="1" customWidth="1"/>
    <col min="15" max="15" width="9.125" style="1" hidden="1" customWidth="1"/>
    <col min="16" max="16" width="21.125" style="1" hidden="1" customWidth="1"/>
    <col min="17" max="25" width="9.125" style="1" hidden="1" customWidth="1"/>
    <col min="26" max="26" width="8.375" style="1" hidden="1" customWidth="1"/>
    <col min="27" max="27" width="9.125" style="1" hidden="1" customWidth="1"/>
    <col min="28" max="28" width="9.125" style="5" hidden="1" customWidth="1"/>
    <col min="29" max="29" width="11.125" style="6" hidden="1" customWidth="1"/>
    <col min="30" max="30" width="26.75390625" style="6" hidden="1" customWidth="1"/>
    <col min="31" max="31" width="11.125" style="6" hidden="1" customWidth="1"/>
    <col min="32" max="32" width="28.375" style="6" hidden="1" customWidth="1"/>
    <col min="33" max="33" width="11.125" style="6" hidden="1" customWidth="1"/>
    <col min="34" max="34" width="32.625" style="6" hidden="1" customWidth="1"/>
    <col min="35" max="35" width="8.75390625" style="5" hidden="1" customWidth="1"/>
    <col min="36" max="36" width="0" style="5" hidden="1" customWidth="1"/>
    <col min="37" max="37" width="8.75390625" style="1" customWidth="1"/>
    <col min="38" max="38" width="9.125" style="1" customWidth="1"/>
    <col min="39" max="39" width="8.75390625" style="1" customWidth="1"/>
    <col min="40" max="40" width="9.125" style="1" customWidth="1"/>
    <col min="41" max="41" width="8.75390625" style="1" customWidth="1"/>
    <col min="42" max="16384" width="9.125" style="1" customWidth="1"/>
  </cols>
  <sheetData>
    <row r="1" ht="11.25" hidden="1"/>
    <row r="2" spans="3:8" ht="9.75" customHeight="1" hidden="1">
      <c r="C2" s="7"/>
      <c r="D2" s="8"/>
      <c r="E2" s="7"/>
      <c r="F2" s="9"/>
      <c r="G2" s="17"/>
      <c r="H2" s="7"/>
    </row>
    <row r="3" spans="3:8" ht="15" customHeight="1">
      <c r="C3" s="7"/>
      <c r="D3" s="8"/>
      <c r="E3" s="10" t="s">
        <v>214</v>
      </c>
      <c r="F3" s="9"/>
      <c r="G3" s="17"/>
      <c r="H3" s="7"/>
    </row>
    <row r="4" spans="3:12" ht="27" customHeight="1">
      <c r="C4" s="7"/>
      <c r="D4" s="160" t="str">
        <f>"Калькуляция себестоимости полезно отпущенной тепловой энергии и передачи тепловой энергии по предприятию "</f>
        <v>Калькуляция себестоимости полезно отпущенной тепловой энергии и передачи тепловой энергии по предприятию </v>
      </c>
      <c r="E4" s="160"/>
      <c r="F4" s="160"/>
      <c r="G4" s="11"/>
      <c r="H4" s="12"/>
      <c r="I4" s="13"/>
      <c r="L4" s="3"/>
    </row>
    <row r="5" spans="3:12" ht="17.25" customHeight="1">
      <c r="C5" s="7"/>
      <c r="D5" s="8"/>
      <c r="E5" s="14"/>
      <c r="F5" s="15"/>
      <c r="G5" s="17"/>
      <c r="H5" s="7"/>
      <c r="I5" s="16"/>
      <c r="J5" s="17"/>
      <c r="L5" s="3"/>
    </row>
    <row r="6" spans="3:12" ht="12.75" customHeight="1">
      <c r="C6" s="7"/>
      <c r="D6" s="161" t="s">
        <v>0</v>
      </c>
      <c r="E6" s="164" t="s">
        <v>1</v>
      </c>
      <c r="F6" s="166" t="s">
        <v>2</v>
      </c>
      <c r="G6" s="157" t="str">
        <f>IF(year="","Не определено",year)&amp;" год"</f>
        <v>2013 год</v>
      </c>
      <c r="H6" s="7"/>
      <c r="I6" s="16"/>
      <c r="J6" s="17"/>
      <c r="L6" s="3"/>
    </row>
    <row r="7" spans="3:12" ht="11.25" customHeight="1">
      <c r="C7" s="7"/>
      <c r="D7" s="162"/>
      <c r="E7" s="158"/>
      <c r="F7" s="167"/>
      <c r="G7" s="158" t="s">
        <v>209</v>
      </c>
      <c r="H7" s="7"/>
      <c r="I7" s="18"/>
      <c r="J7" s="19"/>
      <c r="L7" s="3"/>
    </row>
    <row r="8" spans="3:11" ht="11.25" customHeight="1">
      <c r="C8" s="7"/>
      <c r="D8" s="162"/>
      <c r="E8" s="158"/>
      <c r="F8" s="167"/>
      <c r="G8" s="158" t="s">
        <v>3</v>
      </c>
      <c r="H8" s="7"/>
      <c r="I8" s="18"/>
      <c r="J8" s="19"/>
      <c r="K8" s="3"/>
    </row>
    <row r="9" spans="3:12" ht="42.75" customHeight="1">
      <c r="C9" s="7"/>
      <c r="D9" s="163"/>
      <c r="E9" s="165"/>
      <c r="F9" s="168"/>
      <c r="G9" s="159"/>
      <c r="H9" s="7"/>
      <c r="L9" s="13"/>
    </row>
    <row r="10" spans="3:36" s="20" customFormat="1" ht="15" customHeight="1">
      <c r="C10" s="21"/>
      <c r="D10" s="22">
        <v>1</v>
      </c>
      <c r="E10" s="22">
        <v>2</v>
      </c>
      <c r="F10" s="22">
        <v>3</v>
      </c>
      <c r="G10" s="141">
        <v>15</v>
      </c>
      <c r="H10" s="21"/>
      <c r="L10" s="23"/>
      <c r="M10" s="23"/>
      <c r="N10" s="23"/>
      <c r="AB10" s="24"/>
      <c r="AC10" s="25"/>
      <c r="AD10" s="25"/>
      <c r="AE10" s="25"/>
      <c r="AF10" s="25"/>
      <c r="AG10" s="25"/>
      <c r="AH10" s="25"/>
      <c r="AI10" s="24"/>
      <c r="AJ10" s="24"/>
    </row>
    <row r="11" spans="3:34" ht="25.5" customHeight="1">
      <c r="C11" s="7"/>
      <c r="D11" s="26" t="s">
        <v>4</v>
      </c>
      <c r="E11" s="27" t="s">
        <v>5</v>
      </c>
      <c r="F11" s="28"/>
      <c r="G11" s="142"/>
      <c r="H11" s="7"/>
      <c r="L11" s="13"/>
      <c r="AC11" s="29" t="s">
        <v>6</v>
      </c>
      <c r="AD11" s="30"/>
      <c r="AE11" s="31"/>
      <c r="AF11" s="31"/>
      <c r="AG11" s="29"/>
      <c r="AH11" s="30"/>
    </row>
    <row r="12" spans="3:34" ht="18" customHeight="1">
      <c r="C12" s="7"/>
      <c r="D12" s="32" t="s">
        <v>7</v>
      </c>
      <c r="E12" s="33" t="s">
        <v>8</v>
      </c>
      <c r="F12" s="132" t="s">
        <v>9</v>
      </c>
      <c r="G12" s="112">
        <f>G16+G14</f>
        <v>44911.33</v>
      </c>
      <c r="H12" s="7"/>
      <c r="L12" s="34"/>
      <c r="AC12" s="29" t="s">
        <v>6</v>
      </c>
      <c r="AD12" s="29"/>
      <c r="AE12" s="29" t="s">
        <v>6</v>
      </c>
      <c r="AF12" s="29"/>
      <c r="AG12" s="29"/>
      <c r="AH12" s="29"/>
    </row>
    <row r="13" spans="3:34" ht="20.25" customHeight="1">
      <c r="C13" s="7"/>
      <c r="D13" s="35" t="s">
        <v>10</v>
      </c>
      <c r="E13" s="36" t="s">
        <v>11</v>
      </c>
      <c r="F13" s="132"/>
      <c r="G13" s="143"/>
      <c r="H13" s="7"/>
      <c r="AC13" s="37" t="s">
        <v>6</v>
      </c>
      <c r="AD13" s="38"/>
      <c r="AE13" s="37" t="s">
        <v>6</v>
      </c>
      <c r="AF13" s="38"/>
      <c r="AG13" s="37" t="s">
        <v>6</v>
      </c>
      <c r="AH13" s="38"/>
    </row>
    <row r="14" spans="3:34" ht="24" customHeight="1">
      <c r="C14" s="7"/>
      <c r="D14" s="39" t="s">
        <v>12</v>
      </c>
      <c r="E14" s="40" t="s">
        <v>13</v>
      </c>
      <c r="F14" s="132" t="s">
        <v>9</v>
      </c>
      <c r="G14" s="116">
        <v>1023.5</v>
      </c>
      <c r="H14" s="7"/>
      <c r="AC14" s="29" t="s">
        <v>14</v>
      </c>
      <c r="AD14" s="41" t="s">
        <v>15</v>
      </c>
      <c r="AE14" s="29" t="s">
        <v>14</v>
      </c>
      <c r="AF14" s="41" t="s">
        <v>15</v>
      </c>
      <c r="AG14" s="29" t="s">
        <v>6</v>
      </c>
      <c r="AH14" s="41"/>
    </row>
    <row r="15" spans="3:34" ht="24" customHeight="1">
      <c r="C15" s="7"/>
      <c r="D15" s="39" t="s">
        <v>16</v>
      </c>
      <c r="E15" s="40" t="s">
        <v>17</v>
      </c>
      <c r="F15" s="132" t="s">
        <v>18</v>
      </c>
      <c r="G15" s="124">
        <v>1545.48</v>
      </c>
      <c r="H15" s="7"/>
      <c r="AC15" s="29" t="s">
        <v>19</v>
      </c>
      <c r="AD15" s="41" t="s">
        <v>20</v>
      </c>
      <c r="AE15" s="29" t="s">
        <v>19</v>
      </c>
      <c r="AF15" s="41" t="s">
        <v>20</v>
      </c>
      <c r="AG15" s="29" t="s">
        <v>6</v>
      </c>
      <c r="AH15" s="41"/>
    </row>
    <row r="16" spans="3:34" ht="11.25">
      <c r="C16" s="7"/>
      <c r="D16" s="35" t="s">
        <v>21</v>
      </c>
      <c r="E16" s="36" t="s">
        <v>22</v>
      </c>
      <c r="F16" s="132" t="s">
        <v>9</v>
      </c>
      <c r="G16" s="112">
        <f>G18-G17</f>
        <v>43887.83</v>
      </c>
      <c r="H16" s="7"/>
      <c r="AC16" s="29" t="s">
        <v>6</v>
      </c>
      <c r="AD16" s="41"/>
      <c r="AE16" s="29" t="s">
        <v>6</v>
      </c>
      <c r="AF16" s="41"/>
      <c r="AG16" s="29" t="s">
        <v>6</v>
      </c>
      <c r="AH16" s="41"/>
    </row>
    <row r="17" spans="3:34" ht="15" customHeight="1">
      <c r="C17" s="7"/>
      <c r="D17" s="35" t="s">
        <v>23</v>
      </c>
      <c r="E17" s="36" t="s">
        <v>24</v>
      </c>
      <c r="F17" s="132" t="s">
        <v>9</v>
      </c>
      <c r="G17" s="112">
        <f>'[1]Нат. показатели'!K11</f>
        <v>0</v>
      </c>
      <c r="H17" s="7"/>
      <c r="AC17" s="29" t="s">
        <v>25</v>
      </c>
      <c r="AD17" s="29" t="s">
        <v>24</v>
      </c>
      <c r="AE17" s="29" t="s">
        <v>25</v>
      </c>
      <c r="AF17" s="29" t="s">
        <v>24</v>
      </c>
      <c r="AG17" s="29" t="s">
        <v>6</v>
      </c>
      <c r="AH17" s="29"/>
    </row>
    <row r="18" spans="3:34" ht="15" customHeight="1">
      <c r="C18" s="7"/>
      <c r="D18" s="32" t="s">
        <v>26</v>
      </c>
      <c r="E18" s="33" t="s">
        <v>27</v>
      </c>
      <c r="F18" s="132" t="s">
        <v>9</v>
      </c>
      <c r="G18" s="112">
        <f>G20+G21</f>
        <v>43887.83</v>
      </c>
      <c r="H18" s="7"/>
      <c r="AC18" s="29" t="s">
        <v>6</v>
      </c>
      <c r="AD18" s="29"/>
      <c r="AE18" s="29" t="s">
        <v>6</v>
      </c>
      <c r="AF18" s="29"/>
      <c r="AG18" s="29" t="s">
        <v>6</v>
      </c>
      <c r="AH18" s="29"/>
    </row>
    <row r="19" spans="3:34" ht="15" customHeight="1">
      <c r="C19" s="7"/>
      <c r="D19" s="32" t="s">
        <v>28</v>
      </c>
      <c r="E19" s="36" t="s">
        <v>29</v>
      </c>
      <c r="F19" s="42"/>
      <c r="G19" s="143"/>
      <c r="H19" s="7"/>
      <c r="AC19" s="37" t="s">
        <v>6</v>
      </c>
      <c r="AD19" s="38"/>
      <c r="AE19" s="37" t="s">
        <v>6</v>
      </c>
      <c r="AF19" s="38"/>
      <c r="AG19" s="37" t="s">
        <v>6</v>
      </c>
      <c r="AH19" s="38"/>
    </row>
    <row r="20" spans="3:34" ht="22.5">
      <c r="C20" s="7"/>
      <c r="D20" s="35" t="s">
        <v>30</v>
      </c>
      <c r="E20" s="43" t="s">
        <v>31</v>
      </c>
      <c r="F20" s="132" t="s">
        <v>9</v>
      </c>
      <c r="G20" s="124">
        <v>3478.3</v>
      </c>
      <c r="H20" s="7"/>
      <c r="AC20" s="29" t="s">
        <v>32</v>
      </c>
      <c r="AD20" s="41" t="s">
        <v>31</v>
      </c>
      <c r="AE20" s="29" t="s">
        <v>32</v>
      </c>
      <c r="AF20" s="41" t="s">
        <v>31</v>
      </c>
      <c r="AG20" s="29" t="s">
        <v>6</v>
      </c>
      <c r="AH20" s="41"/>
    </row>
    <row r="21" spans="3:34" ht="15" customHeight="1">
      <c r="C21" s="7"/>
      <c r="D21" s="32" t="s">
        <v>33</v>
      </c>
      <c r="E21" s="36" t="s">
        <v>34</v>
      </c>
      <c r="F21" s="132" t="s">
        <v>9</v>
      </c>
      <c r="G21" s="112">
        <v>40409.53</v>
      </c>
      <c r="H21" s="7"/>
      <c r="AC21" s="29" t="s">
        <v>6</v>
      </c>
      <c r="AD21" s="29"/>
      <c r="AE21" s="29" t="s">
        <v>6</v>
      </c>
      <c r="AF21" s="29"/>
      <c r="AG21" s="29" t="s">
        <v>6</v>
      </c>
      <c r="AH21" s="29"/>
    </row>
    <row r="22" spans="3:34" ht="15" customHeight="1">
      <c r="C22" s="7"/>
      <c r="D22" s="32" t="s">
        <v>35</v>
      </c>
      <c r="E22" s="33" t="s">
        <v>36</v>
      </c>
      <c r="F22" s="132" t="s">
        <v>37</v>
      </c>
      <c r="G22" s="113">
        <v>7120</v>
      </c>
      <c r="H22" s="7"/>
      <c r="I22" s="45"/>
      <c r="J22" s="45"/>
      <c r="K22" s="45"/>
      <c r="L22" s="45"/>
      <c r="M22" s="45"/>
      <c r="N22" s="45"/>
      <c r="O22" s="45"/>
      <c r="AC22" s="29" t="s">
        <v>6</v>
      </c>
      <c r="AD22" s="29"/>
      <c r="AE22" s="46"/>
      <c r="AF22" s="46"/>
      <c r="AG22" s="29" t="s">
        <v>6</v>
      </c>
      <c r="AH22" s="29"/>
    </row>
    <row r="23" spans="3:34" ht="14.25" customHeight="1">
      <c r="C23" s="7"/>
      <c r="D23" s="32" t="s">
        <v>38</v>
      </c>
      <c r="E23" s="40" t="s">
        <v>39</v>
      </c>
      <c r="F23" s="132" t="s">
        <v>40</v>
      </c>
      <c r="G23" s="113">
        <v>160</v>
      </c>
      <c r="H23" s="7"/>
      <c r="I23" s="45"/>
      <c r="J23" s="45"/>
      <c r="K23" s="45"/>
      <c r="L23" s="45"/>
      <c r="M23" s="45"/>
      <c r="N23" s="45"/>
      <c r="O23" s="45"/>
      <c r="AC23" s="29" t="s">
        <v>6</v>
      </c>
      <c r="AD23" s="41"/>
      <c r="AE23" s="46"/>
      <c r="AF23" s="46"/>
      <c r="AG23" s="29" t="s">
        <v>6</v>
      </c>
      <c r="AH23" s="41"/>
    </row>
    <row r="24" spans="3:36" s="4" customFormat="1" ht="18.75" customHeight="1">
      <c r="C24" s="17"/>
      <c r="D24" s="33" t="s">
        <v>41</v>
      </c>
      <c r="E24" s="126" t="s">
        <v>42</v>
      </c>
      <c r="F24" s="133"/>
      <c r="G24" s="113">
        <v>6245</v>
      </c>
      <c r="H24" s="127"/>
      <c r="I24" s="127"/>
      <c r="AB24" s="128"/>
      <c r="AC24" s="128"/>
      <c r="AD24" s="128"/>
      <c r="AE24" s="128"/>
      <c r="AF24" s="128"/>
      <c r="AG24" s="128"/>
      <c r="AH24" s="128"/>
      <c r="AI24" s="128"/>
      <c r="AJ24" s="128"/>
    </row>
    <row r="25" spans="3:34" ht="16.5" customHeight="1" hidden="1">
      <c r="C25" s="7"/>
      <c r="D25" s="54"/>
      <c r="E25" s="48" t="s">
        <v>43</v>
      </c>
      <c r="F25" s="55"/>
      <c r="G25" s="144"/>
      <c r="H25" s="7"/>
      <c r="I25" s="45"/>
      <c r="J25" s="45"/>
      <c r="K25" s="45"/>
      <c r="L25" s="45"/>
      <c r="M25" s="45"/>
      <c r="N25" s="45"/>
      <c r="AC25" s="56" t="s">
        <v>6</v>
      </c>
      <c r="AD25" s="56"/>
      <c r="AE25" s="46"/>
      <c r="AF25" s="46"/>
      <c r="AG25" s="56" t="s">
        <v>6</v>
      </c>
      <c r="AH25" s="56"/>
    </row>
    <row r="26" spans="3:34" ht="12" customHeight="1" hidden="1">
      <c r="C26" s="7"/>
      <c r="D26" s="54"/>
      <c r="E26" s="57"/>
      <c r="F26" s="55"/>
      <c r="G26" s="144"/>
      <c r="H26" s="7"/>
      <c r="I26" s="45"/>
      <c r="J26" s="45"/>
      <c r="K26" s="45"/>
      <c r="L26" s="45"/>
      <c r="M26" s="45"/>
      <c r="N26" s="45"/>
      <c r="AC26" s="56" t="s">
        <v>6</v>
      </c>
      <c r="AD26" s="56"/>
      <c r="AE26" s="46"/>
      <c r="AF26" s="46"/>
      <c r="AG26" s="56" t="s">
        <v>6</v>
      </c>
      <c r="AH26" s="56"/>
    </row>
    <row r="27" spans="3:34" ht="15" customHeight="1">
      <c r="C27" s="7"/>
      <c r="D27" s="32" t="s">
        <v>44</v>
      </c>
      <c r="E27" s="33" t="s">
        <v>45</v>
      </c>
      <c r="F27" s="132" t="s">
        <v>46</v>
      </c>
      <c r="G27" s="114">
        <v>200</v>
      </c>
      <c r="H27" s="44"/>
      <c r="J27" s="45"/>
      <c r="K27" s="45"/>
      <c r="L27" s="45"/>
      <c r="M27" s="45"/>
      <c r="N27" s="45"/>
      <c r="O27" s="45"/>
      <c r="AC27" s="29" t="s">
        <v>6</v>
      </c>
      <c r="AD27" s="29"/>
      <c r="AE27" s="46"/>
      <c r="AF27" s="46"/>
      <c r="AG27" s="56" t="s">
        <v>6</v>
      </c>
      <c r="AH27" s="56"/>
    </row>
    <row r="28" spans="3:34" ht="12.75">
      <c r="C28" s="7"/>
      <c r="D28" s="32" t="s">
        <v>47</v>
      </c>
      <c r="E28" s="33" t="s">
        <v>48</v>
      </c>
      <c r="F28" s="132" t="s">
        <v>49</v>
      </c>
      <c r="G28" s="115">
        <v>200</v>
      </c>
      <c r="H28" s="44"/>
      <c r="I28" s="45"/>
      <c r="J28" s="58"/>
      <c r="K28" s="45"/>
      <c r="L28" s="45"/>
      <c r="M28" s="45"/>
      <c r="N28" s="45"/>
      <c r="O28" s="45"/>
      <c r="AC28" s="46"/>
      <c r="AD28" s="46"/>
      <c r="AE28" s="46"/>
      <c r="AF28" s="46"/>
      <c r="AG28" s="29" t="s">
        <v>6</v>
      </c>
      <c r="AH28" s="59"/>
    </row>
    <row r="29" spans="3:34" ht="22.5">
      <c r="C29" s="7"/>
      <c r="D29" s="32" t="s">
        <v>50</v>
      </c>
      <c r="E29" s="33" t="s">
        <v>51</v>
      </c>
      <c r="F29" s="132" t="s">
        <v>52</v>
      </c>
      <c r="G29" s="114">
        <v>975.3</v>
      </c>
      <c r="H29" s="44"/>
      <c r="I29" s="45"/>
      <c r="J29" s="58"/>
      <c r="K29" s="45"/>
      <c r="L29" s="45"/>
      <c r="M29" s="45"/>
      <c r="N29" s="45"/>
      <c r="O29" s="45"/>
      <c r="AC29" s="29" t="s">
        <v>6</v>
      </c>
      <c r="AD29" s="29"/>
      <c r="AE29" s="46"/>
      <c r="AF29" s="46"/>
      <c r="AG29" s="29" t="s">
        <v>6</v>
      </c>
      <c r="AH29" s="29"/>
    </row>
    <row r="30" spans="3:34" ht="22.5">
      <c r="C30" s="7"/>
      <c r="D30" s="32" t="s">
        <v>53</v>
      </c>
      <c r="E30" s="33" t="s">
        <v>54</v>
      </c>
      <c r="F30" s="132" t="s">
        <v>52</v>
      </c>
      <c r="G30" s="114">
        <v>250</v>
      </c>
      <c r="H30" s="44"/>
      <c r="I30" s="45"/>
      <c r="J30" s="58"/>
      <c r="K30" s="45"/>
      <c r="L30" s="45"/>
      <c r="M30" s="45"/>
      <c r="N30" s="45"/>
      <c r="O30" s="45"/>
      <c r="AC30" s="29" t="s">
        <v>6</v>
      </c>
      <c r="AD30" s="29"/>
      <c r="AE30" s="46"/>
      <c r="AF30" s="46"/>
      <c r="AG30" s="29" t="s">
        <v>6</v>
      </c>
      <c r="AH30" s="29"/>
    </row>
    <row r="31" spans="3:34" ht="12.75">
      <c r="C31" s="7"/>
      <c r="D31" s="60" t="s">
        <v>55</v>
      </c>
      <c r="E31" s="61" t="s">
        <v>56</v>
      </c>
      <c r="F31" s="42"/>
      <c r="G31" s="142"/>
      <c r="H31" s="7"/>
      <c r="I31" s="13"/>
      <c r="J31" s="13"/>
      <c r="K31" s="45"/>
      <c r="L31" s="45"/>
      <c r="M31" s="45"/>
      <c r="N31" s="45"/>
      <c r="O31" s="45"/>
      <c r="AC31" s="37" t="s">
        <v>6</v>
      </c>
      <c r="AD31" s="38"/>
      <c r="AE31" s="46"/>
      <c r="AF31" s="46"/>
      <c r="AG31" s="37" t="s">
        <v>6</v>
      </c>
      <c r="AH31" s="38"/>
    </row>
    <row r="32" spans="3:34" ht="15.75" customHeight="1">
      <c r="C32" s="7"/>
      <c r="D32" s="32" t="s">
        <v>57</v>
      </c>
      <c r="E32" s="33" t="s">
        <v>58</v>
      </c>
      <c r="F32" s="132" t="s">
        <v>18</v>
      </c>
      <c r="G32" s="114">
        <v>90</v>
      </c>
      <c r="H32" s="7"/>
      <c r="I32" s="13"/>
      <c r="J32" s="13"/>
      <c r="L32" s="62"/>
      <c r="M32" s="62"/>
      <c r="N32" s="62"/>
      <c r="O32" s="62"/>
      <c r="P32" s="62"/>
      <c r="AC32" s="29" t="s">
        <v>59</v>
      </c>
      <c r="AD32" s="29" t="s">
        <v>60</v>
      </c>
      <c r="AE32" s="46"/>
      <c r="AF32" s="46"/>
      <c r="AG32" s="29" t="s">
        <v>59</v>
      </c>
      <c r="AH32" s="29" t="s">
        <v>60</v>
      </c>
    </row>
    <row r="33" spans="3:34" ht="15.75" customHeight="1">
      <c r="C33" s="7"/>
      <c r="D33" s="32" t="s">
        <v>61</v>
      </c>
      <c r="E33" s="33" t="s">
        <v>62</v>
      </c>
      <c r="F33" s="132" t="s">
        <v>18</v>
      </c>
      <c r="G33" s="114">
        <v>28303.28</v>
      </c>
      <c r="H33" s="7"/>
      <c r="L33" s="62"/>
      <c r="M33" s="62"/>
      <c r="N33" s="62"/>
      <c r="O33" s="62"/>
      <c r="P33" s="62"/>
      <c r="Q33" s="62"/>
      <c r="AC33" s="29" t="s">
        <v>6</v>
      </c>
      <c r="AD33" s="29"/>
      <c r="AE33" s="46"/>
      <c r="AF33" s="46"/>
      <c r="AG33" s="29" t="s">
        <v>6</v>
      </c>
      <c r="AH33" s="29"/>
    </row>
    <row r="34" spans="3:34" ht="15.75" customHeight="1">
      <c r="C34" s="7"/>
      <c r="D34" s="32" t="s">
        <v>63</v>
      </c>
      <c r="E34" s="33" t="s">
        <v>64</v>
      </c>
      <c r="F34" s="132" t="s">
        <v>18</v>
      </c>
      <c r="G34" s="114">
        <v>4096.26</v>
      </c>
      <c r="H34" s="7"/>
      <c r="L34" s="62"/>
      <c r="M34" s="62"/>
      <c r="N34" s="62"/>
      <c r="O34" s="62"/>
      <c r="P34" s="62"/>
      <c r="AC34" s="29" t="s">
        <v>6</v>
      </c>
      <c r="AD34" s="29"/>
      <c r="AE34" s="46"/>
      <c r="AF34" s="46"/>
      <c r="AG34" s="29" t="s">
        <v>6</v>
      </c>
      <c r="AH34" s="29"/>
    </row>
    <row r="35" spans="3:34" ht="15.75" customHeight="1">
      <c r="C35" s="7"/>
      <c r="D35" s="32" t="s">
        <v>65</v>
      </c>
      <c r="E35" s="33" t="s">
        <v>66</v>
      </c>
      <c r="F35" s="132" t="s">
        <v>18</v>
      </c>
      <c r="G35" s="114">
        <v>5960</v>
      </c>
      <c r="H35" s="7"/>
      <c r="L35" s="62"/>
      <c r="M35" s="62"/>
      <c r="N35" s="62"/>
      <c r="O35" s="62"/>
      <c r="P35" s="62"/>
      <c r="AC35" s="29" t="s">
        <v>6</v>
      </c>
      <c r="AD35" s="29"/>
      <c r="AE35" s="46"/>
      <c r="AF35" s="46"/>
      <c r="AG35" s="29" t="s">
        <v>6</v>
      </c>
      <c r="AH35" s="29"/>
    </row>
    <row r="36" spans="3:34" ht="15.75" customHeight="1">
      <c r="C36" s="7"/>
      <c r="D36" s="32" t="s">
        <v>67</v>
      </c>
      <c r="E36" s="33" t="s">
        <v>68</v>
      </c>
      <c r="F36" s="132" t="s">
        <v>18</v>
      </c>
      <c r="G36" s="116">
        <v>0</v>
      </c>
      <c r="H36" s="7"/>
      <c r="L36" s="62"/>
      <c r="M36" s="62"/>
      <c r="N36" s="62"/>
      <c r="O36" s="62"/>
      <c r="P36" s="62"/>
      <c r="AC36" s="29" t="s">
        <v>69</v>
      </c>
      <c r="AD36" s="29" t="s">
        <v>70</v>
      </c>
      <c r="AE36" s="46"/>
      <c r="AF36" s="46"/>
      <c r="AG36" s="29" t="s">
        <v>69</v>
      </c>
      <c r="AH36" s="29" t="s">
        <v>70</v>
      </c>
    </row>
    <row r="37" spans="3:34" ht="15.75" customHeight="1">
      <c r="C37" s="7"/>
      <c r="D37" s="32" t="s">
        <v>71</v>
      </c>
      <c r="E37" s="33" t="s">
        <v>72</v>
      </c>
      <c r="F37" s="132" t="s">
        <v>18</v>
      </c>
      <c r="G37" s="116">
        <v>0</v>
      </c>
      <c r="H37" s="7"/>
      <c r="L37" s="62"/>
      <c r="M37" s="62"/>
      <c r="N37" s="62"/>
      <c r="O37" s="62"/>
      <c r="P37" s="62"/>
      <c r="AC37" s="29" t="s">
        <v>73</v>
      </c>
      <c r="AD37" s="29" t="s">
        <v>74</v>
      </c>
      <c r="AE37" s="46"/>
      <c r="AF37" s="46"/>
      <c r="AG37" s="29" t="s">
        <v>73</v>
      </c>
      <c r="AH37" s="29" t="s">
        <v>74</v>
      </c>
    </row>
    <row r="38" spans="3:34" ht="15.75" customHeight="1">
      <c r="C38" s="7"/>
      <c r="D38" s="32" t="s">
        <v>75</v>
      </c>
      <c r="E38" s="33" t="s">
        <v>76</v>
      </c>
      <c r="F38" s="132" t="s">
        <v>18</v>
      </c>
      <c r="G38" s="114">
        <v>7680</v>
      </c>
      <c r="H38" s="7"/>
      <c r="L38" s="62"/>
      <c r="M38" s="62"/>
      <c r="N38" s="62"/>
      <c r="O38" s="62"/>
      <c r="P38" s="62"/>
      <c r="AC38" s="29" t="s">
        <v>6</v>
      </c>
      <c r="AD38" s="29"/>
      <c r="AE38" s="46"/>
      <c r="AF38" s="46"/>
      <c r="AG38" s="29" t="s">
        <v>6</v>
      </c>
      <c r="AH38" s="29"/>
    </row>
    <row r="39" spans="3:34" ht="15.75" customHeight="1">
      <c r="C39" s="7"/>
      <c r="D39" s="32" t="s">
        <v>77</v>
      </c>
      <c r="E39" s="33" t="s">
        <v>78</v>
      </c>
      <c r="F39" s="132" t="s">
        <v>18</v>
      </c>
      <c r="G39" s="116">
        <v>2611.2</v>
      </c>
      <c r="H39" s="7"/>
      <c r="L39" s="62"/>
      <c r="M39" s="62"/>
      <c r="N39" s="62"/>
      <c r="O39" s="62"/>
      <c r="P39" s="62"/>
      <c r="AC39" s="29" t="s">
        <v>79</v>
      </c>
      <c r="AD39" s="29" t="s">
        <v>80</v>
      </c>
      <c r="AE39" s="46"/>
      <c r="AF39" s="46"/>
      <c r="AG39" s="29" t="s">
        <v>79</v>
      </c>
      <c r="AH39" s="29" t="s">
        <v>80</v>
      </c>
    </row>
    <row r="40" spans="3:34" ht="15.75" customHeight="1">
      <c r="C40" s="7"/>
      <c r="D40" s="32" t="s">
        <v>81</v>
      </c>
      <c r="E40" s="33" t="s">
        <v>82</v>
      </c>
      <c r="F40" s="132" t="s">
        <v>18</v>
      </c>
      <c r="G40" s="114">
        <v>240</v>
      </c>
      <c r="H40" s="63"/>
      <c r="L40" s="62"/>
      <c r="M40" s="62"/>
      <c r="N40" s="62"/>
      <c r="O40" s="62"/>
      <c r="P40" s="62"/>
      <c r="AC40" s="29" t="s">
        <v>6</v>
      </c>
      <c r="AD40" s="29"/>
      <c r="AE40" s="46"/>
      <c r="AF40" s="46"/>
      <c r="AG40" s="29" t="s">
        <v>6</v>
      </c>
      <c r="AH40" s="29"/>
    </row>
    <row r="41" spans="3:34" ht="15.75" customHeight="1">
      <c r="C41" s="7"/>
      <c r="D41" s="32" t="s">
        <v>83</v>
      </c>
      <c r="E41" s="33" t="s">
        <v>84</v>
      </c>
      <c r="F41" s="132" t="s">
        <v>18</v>
      </c>
      <c r="G41" s="116">
        <v>0</v>
      </c>
      <c r="H41" s="64"/>
      <c r="L41" s="62"/>
      <c r="M41" s="62"/>
      <c r="N41" s="62"/>
      <c r="O41" s="62"/>
      <c r="P41" s="62"/>
      <c r="AC41" s="29" t="s">
        <v>85</v>
      </c>
      <c r="AD41" s="29" t="s">
        <v>86</v>
      </c>
      <c r="AE41" s="46"/>
      <c r="AF41" s="46"/>
      <c r="AG41" s="29" t="s">
        <v>85</v>
      </c>
      <c r="AH41" s="29" t="s">
        <v>86</v>
      </c>
    </row>
    <row r="42" spans="3:34" ht="15.75" customHeight="1">
      <c r="C42" s="7"/>
      <c r="D42" s="32" t="s">
        <v>87</v>
      </c>
      <c r="E42" s="33" t="s">
        <v>88</v>
      </c>
      <c r="F42" s="132" t="s">
        <v>18</v>
      </c>
      <c r="G42" s="114">
        <v>5333.76</v>
      </c>
      <c r="H42" s="64"/>
      <c r="L42" s="62"/>
      <c r="M42" s="62"/>
      <c r="N42" s="62"/>
      <c r="O42" s="62"/>
      <c r="P42" s="62"/>
      <c r="AC42" s="29" t="s">
        <v>6</v>
      </c>
      <c r="AD42" s="29"/>
      <c r="AE42" s="46"/>
      <c r="AF42" s="46"/>
      <c r="AG42" s="29" t="s">
        <v>6</v>
      </c>
      <c r="AH42" s="29"/>
    </row>
    <row r="43" spans="3:34" ht="25.5" customHeight="1">
      <c r="C43" s="7"/>
      <c r="D43" s="65" t="s">
        <v>89</v>
      </c>
      <c r="E43" s="66" t="s">
        <v>90</v>
      </c>
      <c r="F43" s="134" t="s">
        <v>18</v>
      </c>
      <c r="G43" s="145">
        <v>0</v>
      </c>
      <c r="H43" s="7"/>
      <c r="L43" s="62"/>
      <c r="M43" s="62"/>
      <c r="N43" s="62"/>
      <c r="O43" s="62"/>
      <c r="P43" s="62"/>
      <c r="AC43" s="29" t="s">
        <v>91</v>
      </c>
      <c r="AD43" s="29" t="s">
        <v>92</v>
      </c>
      <c r="AE43" s="46"/>
      <c r="AF43" s="46"/>
      <c r="AG43" s="29" t="s">
        <v>91</v>
      </c>
      <c r="AH43" s="29" t="s">
        <v>92</v>
      </c>
    </row>
    <row r="44" spans="3:36" s="49" customFormat="1" ht="19.5" customHeight="1" hidden="1">
      <c r="C44" s="50"/>
      <c r="D44" s="67" t="s">
        <v>93</v>
      </c>
      <c r="E44" s="68"/>
      <c r="F44" s="69"/>
      <c r="G44" s="146"/>
      <c r="H44" s="50"/>
      <c r="L44" s="70"/>
      <c r="M44" s="70"/>
      <c r="N44" s="70"/>
      <c r="O44" s="70"/>
      <c r="P44" s="70"/>
      <c r="AB44" s="53"/>
      <c r="AC44" s="37" t="s">
        <v>6</v>
      </c>
      <c r="AD44" s="38"/>
      <c r="AE44" s="46"/>
      <c r="AF44" s="46"/>
      <c r="AG44" s="37" t="s">
        <v>6</v>
      </c>
      <c r="AH44" s="38"/>
      <c r="AI44" s="53"/>
      <c r="AJ44" s="53"/>
    </row>
    <row r="45" spans="3:34" ht="15" customHeight="1" hidden="1">
      <c r="C45" s="7"/>
      <c r="D45" s="71"/>
      <c r="E45" s="72"/>
      <c r="F45" s="47"/>
      <c r="G45" s="145"/>
      <c r="H45" s="7"/>
      <c r="L45" s="62"/>
      <c r="M45" s="62"/>
      <c r="N45" s="62"/>
      <c r="O45" s="62"/>
      <c r="P45" s="62"/>
      <c r="AC45" s="29" t="s">
        <v>6</v>
      </c>
      <c r="AD45" s="73"/>
      <c r="AE45" s="46"/>
      <c r="AF45" s="46"/>
      <c r="AG45" s="29" t="s">
        <v>6</v>
      </c>
      <c r="AH45" s="73"/>
    </row>
    <row r="46" spans="3:34" ht="15" customHeight="1" hidden="1">
      <c r="C46" s="7"/>
      <c r="D46" s="74"/>
      <c r="E46" s="72"/>
      <c r="F46" s="47"/>
      <c r="G46" s="147"/>
      <c r="H46" s="7"/>
      <c r="L46" s="62"/>
      <c r="M46" s="62"/>
      <c r="N46" s="62"/>
      <c r="O46" s="62"/>
      <c r="P46" s="62"/>
      <c r="AC46" s="29" t="s">
        <v>6</v>
      </c>
      <c r="AD46" s="29"/>
      <c r="AE46" s="37" t="s">
        <v>6</v>
      </c>
      <c r="AF46" s="46"/>
      <c r="AG46" s="29" t="s">
        <v>6</v>
      </c>
      <c r="AH46" s="29"/>
    </row>
    <row r="47" spans="3:34" ht="15" customHeight="1" hidden="1">
      <c r="C47" s="7"/>
      <c r="D47" s="74"/>
      <c r="E47" s="72"/>
      <c r="F47" s="47"/>
      <c r="G47" s="147"/>
      <c r="H47" s="7"/>
      <c r="L47" s="62"/>
      <c r="M47" s="62"/>
      <c r="N47" s="62"/>
      <c r="O47" s="62"/>
      <c r="P47" s="62"/>
      <c r="AC47" s="29" t="s">
        <v>6</v>
      </c>
      <c r="AD47" s="29"/>
      <c r="AE47" s="46"/>
      <c r="AF47" s="46"/>
      <c r="AG47" s="29" t="s">
        <v>6</v>
      </c>
      <c r="AH47" s="29"/>
    </row>
    <row r="48" spans="1:36" s="75" customFormat="1" ht="12.75">
      <c r="A48" s="1"/>
      <c r="C48" s="76"/>
      <c r="D48" s="32" t="s">
        <v>94</v>
      </c>
      <c r="E48" s="78" t="s">
        <v>95</v>
      </c>
      <c r="F48" s="135" t="s">
        <v>18</v>
      </c>
      <c r="G48" s="117">
        <f>SUM(G32:G43)</f>
        <v>54314.5</v>
      </c>
      <c r="H48" s="76"/>
      <c r="AB48" s="77"/>
      <c r="AC48" s="29" t="s">
        <v>6</v>
      </c>
      <c r="AD48" s="29"/>
      <c r="AE48" s="46"/>
      <c r="AF48" s="46"/>
      <c r="AG48" s="29" t="s">
        <v>6</v>
      </c>
      <c r="AH48" s="29"/>
      <c r="AI48" s="77"/>
      <c r="AJ48" s="77"/>
    </row>
    <row r="49" spans="3:36" s="75" customFormat="1" ht="30" customHeight="1">
      <c r="C49" s="76"/>
      <c r="D49" s="32" t="s">
        <v>96</v>
      </c>
      <c r="E49" s="79" t="s">
        <v>97</v>
      </c>
      <c r="F49" s="132" t="s">
        <v>98</v>
      </c>
      <c r="G49" s="117">
        <v>1318.62</v>
      </c>
      <c r="H49" s="76"/>
      <c r="AB49" s="77"/>
      <c r="AC49" s="29" t="s">
        <v>6</v>
      </c>
      <c r="AD49" s="80"/>
      <c r="AE49" s="46"/>
      <c r="AF49" s="46"/>
      <c r="AG49" s="29" t="s">
        <v>6</v>
      </c>
      <c r="AH49" s="80"/>
      <c r="AI49" s="77"/>
      <c r="AJ49" s="77"/>
    </row>
    <row r="50" spans="3:36" s="75" customFormat="1" ht="22.5">
      <c r="C50" s="76"/>
      <c r="D50" s="60" t="s">
        <v>99</v>
      </c>
      <c r="E50" s="61" t="s">
        <v>100</v>
      </c>
      <c r="F50" s="42"/>
      <c r="G50" s="148"/>
      <c r="H50" s="76"/>
      <c r="AB50" s="77"/>
      <c r="AC50" s="37" t="s">
        <v>6</v>
      </c>
      <c r="AD50" s="30"/>
      <c r="AE50" s="46"/>
      <c r="AF50" s="46"/>
      <c r="AG50" s="37" t="s">
        <v>6</v>
      </c>
      <c r="AH50" s="30"/>
      <c r="AI50" s="77"/>
      <c r="AJ50" s="77"/>
    </row>
    <row r="51" spans="3:36" s="75" customFormat="1" ht="15.75" customHeight="1">
      <c r="C51" s="76"/>
      <c r="D51" s="32" t="s">
        <v>101</v>
      </c>
      <c r="E51" s="33" t="s">
        <v>102</v>
      </c>
      <c r="F51" s="132" t="s">
        <v>18</v>
      </c>
      <c r="G51" s="117">
        <v>51223.79</v>
      </c>
      <c r="H51" s="76"/>
      <c r="AB51" s="77"/>
      <c r="AC51" s="29" t="s">
        <v>6</v>
      </c>
      <c r="AD51" s="29"/>
      <c r="AE51" s="46"/>
      <c r="AF51" s="46"/>
      <c r="AG51" s="29" t="s">
        <v>6</v>
      </c>
      <c r="AH51" s="29"/>
      <c r="AI51" s="77"/>
      <c r="AJ51" s="77"/>
    </row>
    <row r="52" spans="3:36" s="75" customFormat="1" ht="24.75" customHeight="1">
      <c r="C52" s="76"/>
      <c r="D52" s="32" t="s">
        <v>103</v>
      </c>
      <c r="E52" s="33" t="s">
        <v>104</v>
      </c>
      <c r="F52" s="132" t="s">
        <v>18</v>
      </c>
      <c r="G52" s="118">
        <v>3520.76</v>
      </c>
      <c r="H52" s="76"/>
      <c r="AB52" s="77"/>
      <c r="AC52" s="29" t="s">
        <v>105</v>
      </c>
      <c r="AD52" s="29" t="s">
        <v>106</v>
      </c>
      <c r="AE52" s="46"/>
      <c r="AF52" s="46"/>
      <c r="AG52" s="29" t="s">
        <v>105</v>
      </c>
      <c r="AH52" s="29" t="s">
        <v>106</v>
      </c>
      <c r="AI52" s="77"/>
      <c r="AJ52" s="77"/>
    </row>
    <row r="53" spans="1:36" s="81" customFormat="1" ht="24.75" customHeight="1">
      <c r="A53" s="75"/>
      <c r="C53" s="82"/>
      <c r="D53" s="32" t="s">
        <v>107</v>
      </c>
      <c r="E53" s="78" t="s">
        <v>108</v>
      </c>
      <c r="F53" s="135" t="s">
        <v>18</v>
      </c>
      <c r="G53" s="117">
        <f>G51+G52</f>
        <v>54744.55</v>
      </c>
      <c r="H53" s="82"/>
      <c r="AB53" s="83"/>
      <c r="AC53" s="29" t="s">
        <v>6</v>
      </c>
      <c r="AD53" s="29"/>
      <c r="AE53" s="46"/>
      <c r="AF53" s="46"/>
      <c r="AG53" s="29" t="s">
        <v>6</v>
      </c>
      <c r="AH53" s="29"/>
      <c r="AI53" s="83"/>
      <c r="AJ53" s="83"/>
    </row>
    <row r="54" spans="1:36" s="75" customFormat="1" ht="29.25" customHeight="1">
      <c r="A54" s="81"/>
      <c r="C54" s="76"/>
      <c r="D54" s="60" t="s">
        <v>109</v>
      </c>
      <c r="E54" s="61" t="s">
        <v>110</v>
      </c>
      <c r="F54" s="42"/>
      <c r="G54" s="149"/>
      <c r="H54" s="76"/>
      <c r="AB54" s="77"/>
      <c r="AC54" s="37" t="s">
        <v>6</v>
      </c>
      <c r="AD54" s="30"/>
      <c r="AE54" s="46"/>
      <c r="AF54" s="46"/>
      <c r="AG54" s="37" t="s">
        <v>6</v>
      </c>
      <c r="AH54" s="30"/>
      <c r="AI54" s="77"/>
      <c r="AJ54" s="77"/>
    </row>
    <row r="55" spans="3:36" s="75" customFormat="1" ht="15" customHeight="1">
      <c r="C55" s="76"/>
      <c r="D55" s="32" t="s">
        <v>111</v>
      </c>
      <c r="E55" s="33" t="s">
        <v>112</v>
      </c>
      <c r="F55" s="132" t="s">
        <v>18</v>
      </c>
      <c r="G55" s="117">
        <v>200</v>
      </c>
      <c r="H55" s="76"/>
      <c r="AB55" s="77"/>
      <c r="AC55" s="29" t="s">
        <v>113</v>
      </c>
      <c r="AD55" s="29" t="s">
        <v>114</v>
      </c>
      <c r="AE55" s="46"/>
      <c r="AF55" s="46"/>
      <c r="AG55" s="29" t="s">
        <v>113</v>
      </c>
      <c r="AH55" s="29" t="s">
        <v>114</v>
      </c>
      <c r="AI55" s="77"/>
      <c r="AJ55" s="77"/>
    </row>
    <row r="56" spans="3:36" s="75" customFormat="1" ht="15" customHeight="1">
      <c r="C56" s="76"/>
      <c r="D56" s="32" t="s">
        <v>115</v>
      </c>
      <c r="E56" s="33" t="s">
        <v>66</v>
      </c>
      <c r="F56" s="132" t="s">
        <v>18</v>
      </c>
      <c r="G56" s="117">
        <v>1000</v>
      </c>
      <c r="H56" s="76"/>
      <c r="AB56" s="77"/>
      <c r="AC56" s="29" t="s">
        <v>6</v>
      </c>
      <c r="AD56" s="29"/>
      <c r="AE56" s="46"/>
      <c r="AF56" s="46"/>
      <c r="AG56" s="29" t="s">
        <v>6</v>
      </c>
      <c r="AH56" s="29"/>
      <c r="AI56" s="77"/>
      <c r="AJ56" s="77"/>
    </row>
    <row r="57" spans="3:36" s="75" customFormat="1" ht="15" customHeight="1">
      <c r="C57" s="76"/>
      <c r="D57" s="32" t="s">
        <v>116</v>
      </c>
      <c r="E57" s="33" t="s">
        <v>64</v>
      </c>
      <c r="F57" s="132" t="s">
        <v>18</v>
      </c>
      <c r="G57" s="114">
        <v>1050</v>
      </c>
      <c r="H57" s="76"/>
      <c r="AB57" s="77"/>
      <c r="AC57" s="29" t="s">
        <v>6</v>
      </c>
      <c r="AD57" s="29"/>
      <c r="AE57" s="46"/>
      <c r="AF57" s="46"/>
      <c r="AG57" s="29" t="s">
        <v>6</v>
      </c>
      <c r="AH57" s="29"/>
      <c r="AI57" s="77"/>
      <c r="AJ57" s="77"/>
    </row>
    <row r="58" spans="1:34" ht="15" customHeight="1">
      <c r="A58" s="75"/>
      <c r="C58" s="7"/>
      <c r="D58" s="32" t="s">
        <v>117</v>
      </c>
      <c r="E58" s="33" t="s">
        <v>68</v>
      </c>
      <c r="F58" s="132" t="s">
        <v>18</v>
      </c>
      <c r="G58" s="116">
        <v>0</v>
      </c>
      <c r="H58" s="7"/>
      <c r="AC58" s="29" t="s">
        <v>118</v>
      </c>
      <c r="AD58" s="29" t="s">
        <v>119</v>
      </c>
      <c r="AE58" s="46"/>
      <c r="AF58" s="46"/>
      <c r="AG58" s="29" t="s">
        <v>118</v>
      </c>
      <c r="AH58" s="29" t="s">
        <v>119</v>
      </c>
    </row>
    <row r="59" spans="1:34" ht="15" customHeight="1">
      <c r="A59" s="75"/>
      <c r="C59" s="7"/>
      <c r="D59" s="32" t="s">
        <v>120</v>
      </c>
      <c r="E59" s="33" t="s">
        <v>72</v>
      </c>
      <c r="F59" s="132" t="s">
        <v>18</v>
      </c>
      <c r="G59" s="116">
        <v>0</v>
      </c>
      <c r="H59" s="7"/>
      <c r="AC59" s="29" t="s">
        <v>121</v>
      </c>
      <c r="AD59" s="29" t="s">
        <v>122</v>
      </c>
      <c r="AE59" s="46"/>
      <c r="AF59" s="46"/>
      <c r="AG59" s="29" t="s">
        <v>121</v>
      </c>
      <c r="AH59" s="29" t="s">
        <v>122</v>
      </c>
    </row>
    <row r="60" spans="3:34" ht="15" customHeight="1">
      <c r="C60" s="7"/>
      <c r="D60" s="32" t="s">
        <v>123</v>
      </c>
      <c r="E60" s="33" t="s">
        <v>76</v>
      </c>
      <c r="F60" s="132" t="s">
        <v>18</v>
      </c>
      <c r="G60" s="114">
        <v>1344</v>
      </c>
      <c r="H60" s="7"/>
      <c r="AC60" s="29" t="s">
        <v>6</v>
      </c>
      <c r="AD60" s="29"/>
      <c r="AE60" s="46"/>
      <c r="AF60" s="46"/>
      <c r="AG60" s="29" t="s">
        <v>6</v>
      </c>
      <c r="AH60" s="29"/>
    </row>
    <row r="61" spans="3:34" ht="15" customHeight="1">
      <c r="C61" s="7"/>
      <c r="D61" s="32" t="s">
        <v>124</v>
      </c>
      <c r="E61" s="33" t="s">
        <v>125</v>
      </c>
      <c r="F61" s="132" t="s">
        <v>18</v>
      </c>
      <c r="G61" s="116">
        <v>456.96</v>
      </c>
      <c r="H61" s="7"/>
      <c r="AC61" s="29" t="s">
        <v>126</v>
      </c>
      <c r="AD61" s="29" t="s">
        <v>127</v>
      </c>
      <c r="AE61" s="46"/>
      <c r="AF61" s="46"/>
      <c r="AG61" s="29" t="s">
        <v>126</v>
      </c>
      <c r="AH61" s="29" t="s">
        <v>127</v>
      </c>
    </row>
    <row r="62" spans="3:34" ht="15" customHeight="1">
      <c r="C62" s="7"/>
      <c r="D62" s="32" t="s">
        <v>128</v>
      </c>
      <c r="E62" s="33" t="s">
        <v>82</v>
      </c>
      <c r="F62" s="132" t="s">
        <v>18</v>
      </c>
      <c r="G62" s="114">
        <v>340</v>
      </c>
      <c r="H62" s="7"/>
      <c r="AC62" s="29" t="s">
        <v>6</v>
      </c>
      <c r="AD62" s="29"/>
      <c r="AE62" s="46"/>
      <c r="AF62" s="46"/>
      <c r="AG62" s="29" t="s">
        <v>6</v>
      </c>
      <c r="AH62" s="29"/>
    </row>
    <row r="63" spans="3:34" ht="15" customHeight="1">
      <c r="C63" s="7"/>
      <c r="D63" s="32" t="s">
        <v>129</v>
      </c>
      <c r="E63" s="33" t="s">
        <v>84</v>
      </c>
      <c r="F63" s="132" t="s">
        <v>18</v>
      </c>
      <c r="G63" s="116">
        <v>0</v>
      </c>
      <c r="H63" s="7"/>
      <c r="AC63" s="29" t="s">
        <v>130</v>
      </c>
      <c r="AD63" s="29" t="s">
        <v>131</v>
      </c>
      <c r="AE63" s="46"/>
      <c r="AF63" s="46"/>
      <c r="AG63" s="29" t="s">
        <v>130</v>
      </c>
      <c r="AH63" s="29" t="s">
        <v>131</v>
      </c>
    </row>
    <row r="64" spans="3:34" ht="15" customHeight="1">
      <c r="C64" s="7"/>
      <c r="D64" s="32" t="s">
        <v>132</v>
      </c>
      <c r="E64" s="33" t="s">
        <v>88</v>
      </c>
      <c r="F64" s="132" t="s">
        <v>18</v>
      </c>
      <c r="G64" s="113">
        <v>900</v>
      </c>
      <c r="H64" s="7"/>
      <c r="AC64" s="29" t="s">
        <v>6</v>
      </c>
      <c r="AD64" s="29"/>
      <c r="AE64" s="46"/>
      <c r="AF64" s="46"/>
      <c r="AG64" s="29" t="s">
        <v>6</v>
      </c>
      <c r="AH64" s="29"/>
    </row>
    <row r="65" spans="3:34" ht="12.75">
      <c r="C65" s="7"/>
      <c r="D65" s="32" t="s">
        <v>133</v>
      </c>
      <c r="E65" s="78" t="s">
        <v>134</v>
      </c>
      <c r="F65" s="132" t="s">
        <v>18</v>
      </c>
      <c r="G65" s="113">
        <f>SUM(G55:G64)</f>
        <v>5290.96</v>
      </c>
      <c r="H65" s="7"/>
      <c r="AC65" s="29" t="s">
        <v>6</v>
      </c>
      <c r="AD65" s="29"/>
      <c r="AE65" s="46"/>
      <c r="AF65" s="46"/>
      <c r="AG65" s="29" t="s">
        <v>6</v>
      </c>
      <c r="AH65" s="29"/>
    </row>
    <row r="66" spans="3:34" ht="22.5">
      <c r="C66" s="7"/>
      <c r="D66" s="60" t="s">
        <v>135</v>
      </c>
      <c r="E66" s="61" t="s">
        <v>136</v>
      </c>
      <c r="F66" s="42"/>
      <c r="G66" s="147"/>
      <c r="H66" s="7"/>
      <c r="AC66" s="37" t="s">
        <v>6</v>
      </c>
      <c r="AD66" s="30"/>
      <c r="AE66" s="46"/>
      <c r="AF66" s="46"/>
      <c r="AG66" s="37" t="s">
        <v>6</v>
      </c>
      <c r="AH66" s="30"/>
    </row>
    <row r="67" spans="3:34" ht="22.5">
      <c r="C67" s="7"/>
      <c r="D67" s="32" t="s">
        <v>137</v>
      </c>
      <c r="E67" s="33" t="s">
        <v>138</v>
      </c>
      <c r="F67" s="132" t="s">
        <v>18</v>
      </c>
      <c r="G67" s="113">
        <v>5138.61</v>
      </c>
      <c r="H67" s="7"/>
      <c r="AC67" s="29" t="s">
        <v>6</v>
      </c>
      <c r="AD67" s="29"/>
      <c r="AE67" s="46"/>
      <c r="AF67" s="46"/>
      <c r="AG67" s="29" t="s">
        <v>6</v>
      </c>
      <c r="AH67" s="29"/>
    </row>
    <row r="68" spans="3:34" ht="78.75">
      <c r="C68" s="7"/>
      <c r="D68" s="32" t="s">
        <v>139</v>
      </c>
      <c r="E68" s="33" t="s">
        <v>140</v>
      </c>
      <c r="F68" s="132" t="s">
        <v>18</v>
      </c>
      <c r="G68" s="119">
        <v>1135.24</v>
      </c>
      <c r="H68" s="7"/>
      <c r="AC68" s="29" t="s">
        <v>141</v>
      </c>
      <c r="AD68" s="29" t="s">
        <v>142</v>
      </c>
      <c r="AE68" s="46"/>
      <c r="AF68" s="46"/>
      <c r="AG68" s="29" t="s">
        <v>141</v>
      </c>
      <c r="AH68" s="29" t="s">
        <v>142</v>
      </c>
    </row>
    <row r="69" spans="3:34" ht="22.5">
      <c r="C69" s="7"/>
      <c r="D69" s="60" t="s">
        <v>143</v>
      </c>
      <c r="E69" s="78" t="s">
        <v>144</v>
      </c>
      <c r="F69" s="135" t="s">
        <v>18</v>
      </c>
      <c r="G69" s="113">
        <f>G67+G68</f>
        <v>6273.849999999999</v>
      </c>
      <c r="H69" s="7"/>
      <c r="AC69" s="29" t="s">
        <v>6</v>
      </c>
      <c r="AD69" s="29"/>
      <c r="AE69" s="46"/>
      <c r="AF69" s="46"/>
      <c r="AG69" s="29" t="s">
        <v>6</v>
      </c>
      <c r="AH69" s="29"/>
    </row>
    <row r="70" spans="3:34" ht="22.5">
      <c r="C70" s="7"/>
      <c r="D70" s="60" t="s">
        <v>145</v>
      </c>
      <c r="E70" s="84" t="s">
        <v>146</v>
      </c>
      <c r="F70" s="135" t="s">
        <v>18</v>
      </c>
      <c r="G70" s="113">
        <f>G69+G53</f>
        <v>61018.4</v>
      </c>
      <c r="H70" s="7"/>
      <c r="AC70" s="29" t="s">
        <v>6</v>
      </c>
      <c r="AD70" s="85"/>
      <c r="AE70" s="46"/>
      <c r="AF70" s="46"/>
      <c r="AG70" s="29" t="s">
        <v>6</v>
      </c>
      <c r="AH70" s="85"/>
    </row>
    <row r="71" spans="3:34" ht="30" customHeight="1">
      <c r="C71" s="7"/>
      <c r="D71" s="60" t="s">
        <v>147</v>
      </c>
      <c r="E71" s="84" t="s">
        <v>148</v>
      </c>
      <c r="F71" s="132" t="s">
        <v>18</v>
      </c>
      <c r="G71" s="120">
        <f>G72+G85+G86</f>
        <v>0</v>
      </c>
      <c r="H71" s="7"/>
      <c r="AC71" s="29" t="s">
        <v>6</v>
      </c>
      <c r="AD71" s="29"/>
      <c r="AE71" s="46"/>
      <c r="AF71" s="46"/>
      <c r="AG71" s="29" t="s">
        <v>6</v>
      </c>
      <c r="AH71" s="29"/>
    </row>
    <row r="72" spans="3:34" ht="24" customHeight="1">
      <c r="C72" s="7"/>
      <c r="D72" s="32" t="s">
        <v>149</v>
      </c>
      <c r="E72" s="111" t="s">
        <v>150</v>
      </c>
      <c r="F72" s="132" t="s">
        <v>18</v>
      </c>
      <c r="G72" s="150">
        <f>G73+G74</f>
        <v>0</v>
      </c>
      <c r="H72" s="7"/>
      <c r="AC72" s="46"/>
      <c r="AD72" s="46"/>
      <c r="AE72" s="46"/>
      <c r="AF72" s="46"/>
      <c r="AG72" s="46"/>
      <c r="AH72" s="46"/>
    </row>
    <row r="73" spans="3:34" ht="15" customHeight="1">
      <c r="C73" s="7"/>
      <c r="D73" s="32" t="s">
        <v>151</v>
      </c>
      <c r="E73" s="86" t="s">
        <v>152</v>
      </c>
      <c r="F73" s="132" t="s">
        <v>18</v>
      </c>
      <c r="G73" s="151"/>
      <c r="H73" s="7"/>
      <c r="AC73" s="29" t="s">
        <v>153</v>
      </c>
      <c r="AD73" s="87" t="s">
        <v>152</v>
      </c>
      <c r="AE73" s="46"/>
      <c r="AF73" s="46"/>
      <c r="AG73" s="29" t="s">
        <v>153</v>
      </c>
      <c r="AH73" s="87" t="s">
        <v>152</v>
      </c>
    </row>
    <row r="74" spans="3:34" ht="12.75">
      <c r="C74" s="7"/>
      <c r="D74" s="32" t="s">
        <v>154</v>
      </c>
      <c r="E74" s="86" t="s">
        <v>155</v>
      </c>
      <c r="F74" s="132" t="s">
        <v>18</v>
      </c>
      <c r="G74" s="152"/>
      <c r="H74" s="7"/>
      <c r="AC74" s="46"/>
      <c r="AD74" s="46"/>
      <c r="AE74" s="46"/>
      <c r="AF74" s="46"/>
      <c r="AG74" s="46"/>
      <c r="AH74" s="46"/>
    </row>
    <row r="75" spans="3:34" ht="29.25" customHeight="1">
      <c r="C75" s="7"/>
      <c r="D75" s="32" t="s">
        <v>156</v>
      </c>
      <c r="E75" s="131" t="s">
        <v>157</v>
      </c>
      <c r="F75" s="132" t="s">
        <v>18</v>
      </c>
      <c r="G75" s="150">
        <f>G76+G77</f>
        <v>0</v>
      </c>
      <c r="H75" s="7"/>
      <c r="AC75" s="46"/>
      <c r="AD75" s="46"/>
      <c r="AE75" s="46"/>
      <c r="AF75" s="46"/>
      <c r="AG75" s="46"/>
      <c r="AH75" s="46"/>
    </row>
    <row r="76" spans="3:34" ht="15" customHeight="1">
      <c r="C76" s="7"/>
      <c r="D76" s="32" t="s">
        <v>158</v>
      </c>
      <c r="E76" s="86" t="s">
        <v>159</v>
      </c>
      <c r="F76" s="132" t="s">
        <v>18</v>
      </c>
      <c r="G76" s="151"/>
      <c r="H76" s="7"/>
      <c r="AC76" s="29" t="s">
        <v>160</v>
      </c>
      <c r="AD76" s="87" t="s">
        <v>159</v>
      </c>
      <c r="AE76" s="46"/>
      <c r="AF76" s="46"/>
      <c r="AG76" s="29" t="s">
        <v>160</v>
      </c>
      <c r="AH76" s="87" t="s">
        <v>159</v>
      </c>
    </row>
    <row r="77" spans="3:34" ht="15" customHeight="1">
      <c r="C77" s="7"/>
      <c r="D77" s="89" t="s">
        <v>161</v>
      </c>
      <c r="E77" s="86" t="s">
        <v>162</v>
      </c>
      <c r="F77" s="132" t="s">
        <v>18</v>
      </c>
      <c r="G77" s="151"/>
      <c r="H77" s="7"/>
      <c r="AC77" s="29" t="s">
        <v>163</v>
      </c>
      <c r="AD77" s="87" t="s">
        <v>162</v>
      </c>
      <c r="AE77" s="46"/>
      <c r="AF77" s="46"/>
      <c r="AG77" s="29" t="s">
        <v>163</v>
      </c>
      <c r="AH77" s="87" t="s">
        <v>162</v>
      </c>
    </row>
    <row r="78" spans="3:34" ht="15" customHeight="1">
      <c r="C78" s="7"/>
      <c r="D78" s="89" t="s">
        <v>164</v>
      </c>
      <c r="E78" s="131" t="s">
        <v>165</v>
      </c>
      <c r="F78" s="132" t="s">
        <v>18</v>
      </c>
      <c r="G78" s="151"/>
      <c r="H78" s="7"/>
      <c r="AC78" s="29" t="s">
        <v>166</v>
      </c>
      <c r="AD78" s="29" t="s">
        <v>165</v>
      </c>
      <c r="AE78" s="46"/>
      <c r="AF78" s="46"/>
      <c r="AG78" s="29" t="s">
        <v>166</v>
      </c>
      <c r="AH78" s="29" t="s">
        <v>165</v>
      </c>
    </row>
    <row r="79" spans="3:34" ht="15" customHeight="1">
      <c r="C79" s="7"/>
      <c r="D79" s="89" t="s">
        <v>167</v>
      </c>
      <c r="E79" s="91" t="s">
        <v>168</v>
      </c>
      <c r="F79" s="132" t="s">
        <v>18</v>
      </c>
      <c r="G79" s="151"/>
      <c r="H79" s="7"/>
      <c r="AC79" s="29" t="s">
        <v>169</v>
      </c>
      <c r="AD79" s="92" t="s">
        <v>168</v>
      </c>
      <c r="AE79" s="46"/>
      <c r="AF79" s="46"/>
      <c r="AG79" s="29" t="s">
        <v>169</v>
      </c>
      <c r="AH79" s="92" t="s">
        <v>168</v>
      </c>
    </row>
    <row r="80" spans="3:34" ht="15" customHeight="1">
      <c r="C80" s="7"/>
      <c r="D80" s="89" t="s">
        <v>170</v>
      </c>
      <c r="E80" s="131" t="s">
        <v>171</v>
      </c>
      <c r="F80" s="132" t="s">
        <v>18</v>
      </c>
      <c r="G80" s="151"/>
      <c r="H80" s="7"/>
      <c r="AC80" s="29" t="s">
        <v>172</v>
      </c>
      <c r="AD80" s="29" t="s">
        <v>171</v>
      </c>
      <c r="AE80" s="46"/>
      <c r="AF80" s="46"/>
      <c r="AG80" s="29" t="s">
        <v>172</v>
      </c>
      <c r="AH80" s="29" t="s">
        <v>171</v>
      </c>
    </row>
    <row r="81" spans="3:34" ht="15" customHeight="1">
      <c r="C81" s="7"/>
      <c r="D81" s="89" t="s">
        <v>173</v>
      </c>
      <c r="E81" s="91" t="s">
        <v>168</v>
      </c>
      <c r="F81" s="132" t="s">
        <v>18</v>
      </c>
      <c r="G81" s="151"/>
      <c r="H81" s="7"/>
      <c r="AC81" s="29" t="s">
        <v>174</v>
      </c>
      <c r="AD81" s="92" t="s">
        <v>168</v>
      </c>
      <c r="AE81" s="46"/>
      <c r="AF81" s="46"/>
      <c r="AG81" s="29" t="s">
        <v>174</v>
      </c>
      <c r="AH81" s="92" t="s">
        <v>168</v>
      </c>
    </row>
    <row r="82" spans="3:34" ht="15" customHeight="1">
      <c r="C82" s="7"/>
      <c r="D82" s="89" t="s">
        <v>175</v>
      </c>
      <c r="E82" s="131" t="s">
        <v>176</v>
      </c>
      <c r="F82" s="132" t="s">
        <v>18</v>
      </c>
      <c r="G82" s="151"/>
      <c r="H82" s="7"/>
      <c r="AC82" s="29" t="s">
        <v>177</v>
      </c>
      <c r="AD82" s="29" t="s">
        <v>176</v>
      </c>
      <c r="AE82" s="46"/>
      <c r="AF82" s="46"/>
      <c r="AG82" s="29" t="s">
        <v>177</v>
      </c>
      <c r="AH82" s="29" t="s">
        <v>176</v>
      </c>
    </row>
    <row r="83" spans="3:34" ht="15" customHeight="1">
      <c r="C83" s="7"/>
      <c r="D83" s="89" t="s">
        <v>178</v>
      </c>
      <c r="E83" s="131" t="s">
        <v>179</v>
      </c>
      <c r="F83" s="132" t="s">
        <v>18</v>
      </c>
      <c r="G83" s="151"/>
      <c r="H83" s="7"/>
      <c r="AC83" s="29" t="s">
        <v>180</v>
      </c>
      <c r="AD83" s="29" t="s">
        <v>179</v>
      </c>
      <c r="AE83" s="46"/>
      <c r="AF83" s="46"/>
      <c r="AG83" s="29" t="s">
        <v>180</v>
      </c>
      <c r="AH83" s="29" t="s">
        <v>179</v>
      </c>
    </row>
    <row r="84" spans="3:34" ht="15" customHeight="1">
      <c r="C84" s="7"/>
      <c r="D84" s="89" t="s">
        <v>181</v>
      </c>
      <c r="E84" s="131" t="s">
        <v>182</v>
      </c>
      <c r="F84" s="132" t="s">
        <v>18</v>
      </c>
      <c r="G84" s="151"/>
      <c r="H84" s="7"/>
      <c r="AC84" s="29" t="s">
        <v>183</v>
      </c>
      <c r="AD84" s="29" t="s">
        <v>182</v>
      </c>
      <c r="AE84" s="46"/>
      <c r="AF84" s="46"/>
      <c r="AG84" s="29" t="s">
        <v>183</v>
      </c>
      <c r="AH84" s="29" t="s">
        <v>182</v>
      </c>
    </row>
    <row r="85" spans="3:34" ht="15" customHeight="1">
      <c r="C85" s="7"/>
      <c r="D85" s="89" t="s">
        <v>184</v>
      </c>
      <c r="E85" s="131" t="s">
        <v>185</v>
      </c>
      <c r="F85" s="132" t="s">
        <v>18</v>
      </c>
      <c r="G85" s="120">
        <f>G75+G78+G80+G82+G83+G84</f>
        <v>0</v>
      </c>
      <c r="H85" s="7"/>
      <c r="AC85" s="29" t="s">
        <v>6</v>
      </c>
      <c r="AD85" s="29"/>
      <c r="AE85" s="46"/>
      <c r="AF85" s="46"/>
      <c r="AG85" s="29" t="s">
        <v>6</v>
      </c>
      <c r="AH85" s="29"/>
    </row>
    <row r="86" spans="3:34" ht="15" customHeight="1">
      <c r="C86" s="7"/>
      <c r="D86" s="89" t="s">
        <v>186</v>
      </c>
      <c r="E86" s="131" t="s">
        <v>187</v>
      </c>
      <c r="F86" s="132" t="s">
        <v>18</v>
      </c>
      <c r="G86" s="150">
        <f>G85/0.8*0.2</f>
        <v>0</v>
      </c>
      <c r="H86" s="7"/>
      <c r="AC86" s="29" t="s">
        <v>6</v>
      </c>
      <c r="AD86" s="29"/>
      <c r="AE86" s="46"/>
      <c r="AF86" s="46"/>
      <c r="AG86" s="29" t="s">
        <v>6</v>
      </c>
      <c r="AH86" s="29"/>
    </row>
    <row r="87" spans="3:34" ht="15" customHeight="1">
      <c r="C87" s="7"/>
      <c r="D87" s="90" t="s">
        <v>188</v>
      </c>
      <c r="E87" s="88" t="s">
        <v>189</v>
      </c>
      <c r="F87" s="132" t="s">
        <v>18</v>
      </c>
      <c r="G87" s="125">
        <f>G71+G70</f>
        <v>61018.4</v>
      </c>
      <c r="H87" s="7"/>
      <c r="AC87" s="46"/>
      <c r="AD87" s="46"/>
      <c r="AG87" s="46"/>
      <c r="AH87" s="46"/>
    </row>
    <row r="88" spans="3:36" s="93" customFormat="1" ht="23.25" customHeight="1">
      <c r="C88" s="94"/>
      <c r="D88" s="110" t="s">
        <v>190</v>
      </c>
      <c r="E88" s="109" t="s">
        <v>191</v>
      </c>
      <c r="F88" s="136" t="s">
        <v>98</v>
      </c>
      <c r="G88" s="123">
        <v>1510</v>
      </c>
      <c r="H88" s="94"/>
      <c r="AB88" s="95"/>
      <c r="AC88" s="29" t="s">
        <v>6</v>
      </c>
      <c r="AD88" s="85"/>
      <c r="AE88" s="29" t="s">
        <v>192</v>
      </c>
      <c r="AF88" s="29" t="s">
        <v>191</v>
      </c>
      <c r="AG88" s="29" t="s">
        <v>6</v>
      </c>
      <c r="AH88" s="85"/>
      <c r="AI88" s="95"/>
      <c r="AJ88" s="95"/>
    </row>
    <row r="89" spans="3:34" ht="33" customHeight="1">
      <c r="C89" s="7"/>
      <c r="D89" s="108" t="s">
        <v>193</v>
      </c>
      <c r="E89" s="107" t="s">
        <v>194</v>
      </c>
      <c r="F89" s="137" t="s">
        <v>195</v>
      </c>
      <c r="G89" s="120">
        <v>0</v>
      </c>
      <c r="H89" s="7"/>
      <c r="AC89" s="46"/>
      <c r="AD89" s="46"/>
      <c r="AE89" s="46"/>
      <c r="AF89" s="46"/>
      <c r="AG89" s="46"/>
      <c r="AH89" s="46"/>
    </row>
    <row r="90" spans="3:36" s="93" customFormat="1" ht="30">
      <c r="C90" s="94"/>
      <c r="D90" s="110" t="s">
        <v>196</v>
      </c>
      <c r="E90" s="109" t="s">
        <v>197</v>
      </c>
      <c r="F90" s="136" t="s">
        <v>98</v>
      </c>
      <c r="G90" s="130">
        <v>1510</v>
      </c>
      <c r="H90" s="94"/>
      <c r="AB90" s="95"/>
      <c r="AC90" s="56" t="s">
        <v>6</v>
      </c>
      <c r="AD90" s="56"/>
      <c r="AE90" s="46"/>
      <c r="AF90" s="46"/>
      <c r="AG90" s="56" t="s">
        <v>6</v>
      </c>
      <c r="AH90" s="56"/>
      <c r="AI90" s="95"/>
      <c r="AJ90" s="95"/>
    </row>
    <row r="91" spans="3:34" ht="14.25">
      <c r="C91" s="7"/>
      <c r="D91" s="108" t="s">
        <v>198</v>
      </c>
      <c r="E91" s="108" t="s">
        <v>212</v>
      </c>
      <c r="F91" s="138"/>
      <c r="G91" s="121">
        <v>61018.41</v>
      </c>
      <c r="H91" s="7"/>
      <c r="AC91" s="56" t="s">
        <v>6</v>
      </c>
      <c r="AD91" s="56"/>
      <c r="AE91" s="46"/>
      <c r="AF91" s="46"/>
      <c r="AG91" s="56" t="s">
        <v>6</v>
      </c>
      <c r="AH91" s="56"/>
    </row>
    <row r="92" spans="3:8" ht="20.25" customHeight="1">
      <c r="C92" s="7"/>
      <c r="D92" s="32" t="s">
        <v>199</v>
      </c>
      <c r="E92" s="33" t="s">
        <v>202</v>
      </c>
      <c r="F92" s="42"/>
      <c r="G92" s="147"/>
      <c r="H92" s="7"/>
    </row>
    <row r="93" spans="3:8" ht="11.25" customHeight="1" hidden="1">
      <c r="C93" s="7"/>
      <c r="D93" s="32" t="s">
        <v>203</v>
      </c>
      <c r="E93" s="96"/>
      <c r="F93" s="132"/>
      <c r="G93" s="147"/>
      <c r="H93" s="7"/>
    </row>
    <row r="94" spans="3:36" s="4" customFormat="1" ht="18.75" customHeight="1">
      <c r="C94" s="17"/>
      <c r="D94" s="33" t="s">
        <v>210</v>
      </c>
      <c r="E94" s="129" t="str">
        <f>$E$24</f>
        <v>Природный газ</v>
      </c>
      <c r="F94" s="139" t="s">
        <v>213</v>
      </c>
      <c r="G94" s="156">
        <v>4532.15</v>
      </c>
      <c r="H94" s="17"/>
      <c r="AB94" s="128"/>
      <c r="AC94" s="128"/>
      <c r="AD94" s="128"/>
      <c r="AE94" s="128"/>
      <c r="AF94" s="128"/>
      <c r="AG94" s="128"/>
      <c r="AH94" s="128"/>
      <c r="AI94" s="128"/>
      <c r="AJ94" s="128"/>
    </row>
    <row r="95" spans="3:8" ht="15" customHeight="1" hidden="1">
      <c r="C95" s="7"/>
      <c r="D95" s="54"/>
      <c r="E95" s="97"/>
      <c r="F95" s="55"/>
      <c r="G95" s="153"/>
      <c r="H95" s="7"/>
    </row>
    <row r="96" spans="3:34" ht="15" customHeight="1">
      <c r="C96" s="7"/>
      <c r="D96" s="32" t="s">
        <v>200</v>
      </c>
      <c r="E96" s="33" t="s">
        <v>204</v>
      </c>
      <c r="F96" s="132" t="s">
        <v>205</v>
      </c>
      <c r="G96" s="112">
        <v>4.2</v>
      </c>
      <c r="H96" s="7"/>
      <c r="AC96" s="29" t="s">
        <v>6</v>
      </c>
      <c r="AD96" s="29"/>
      <c r="AE96" s="29"/>
      <c r="AF96" s="29"/>
      <c r="AG96" s="29"/>
      <c r="AH96" s="29"/>
    </row>
    <row r="97" spans="3:34" ht="15" customHeight="1">
      <c r="C97" s="7"/>
      <c r="D97" s="98" t="s">
        <v>201</v>
      </c>
      <c r="E97" s="98" t="s">
        <v>206</v>
      </c>
      <c r="F97" s="140" t="s">
        <v>207</v>
      </c>
      <c r="G97" s="154">
        <v>17.5</v>
      </c>
      <c r="H97" s="7"/>
      <c r="AC97" s="29" t="s">
        <v>6</v>
      </c>
      <c r="AD97" s="29"/>
      <c r="AE97" s="29"/>
      <c r="AF97" s="29"/>
      <c r="AG97" s="29"/>
      <c r="AH97" s="29"/>
    </row>
    <row r="98" spans="3:8" ht="15" customHeight="1">
      <c r="C98" s="7"/>
      <c r="D98" s="99" t="s">
        <v>211</v>
      </c>
      <c r="E98" s="99" t="s">
        <v>208</v>
      </c>
      <c r="F98" s="140" t="s">
        <v>207</v>
      </c>
      <c r="G98" s="155">
        <v>19.9</v>
      </c>
      <c r="H98" s="7"/>
    </row>
    <row r="99" spans="3:8" ht="11.25">
      <c r="C99" s="100"/>
      <c r="D99" s="101"/>
      <c r="E99" s="100"/>
      <c r="F99" s="102"/>
      <c r="G99" s="17"/>
      <c r="H99" s="100"/>
    </row>
    <row r="100" spans="3:8" ht="11.25">
      <c r="C100" s="100"/>
      <c r="D100" s="101"/>
      <c r="E100" s="100"/>
      <c r="F100" s="102"/>
      <c r="G100" s="17"/>
      <c r="H100" s="100"/>
    </row>
    <row r="101" spans="3:8" ht="11.25">
      <c r="C101" s="100"/>
      <c r="D101" s="101"/>
      <c r="E101" s="100"/>
      <c r="F101" s="102"/>
      <c r="G101" s="17"/>
      <c r="H101" s="100"/>
    </row>
    <row r="102" spans="3:8" ht="15" customHeight="1">
      <c r="C102" s="100"/>
      <c r="D102" s="101"/>
      <c r="E102" s="100"/>
      <c r="F102" s="102"/>
      <c r="G102" s="17"/>
      <c r="H102" s="100"/>
    </row>
    <row r="103" spans="3:8" ht="15" customHeight="1" hidden="1">
      <c r="C103" s="7"/>
      <c r="D103" s="103"/>
      <c r="E103" s="103"/>
      <c r="F103" s="104"/>
      <c r="G103" s="113">
        <f>G21</f>
        <v>40409.53</v>
      </c>
      <c r="H103" s="7"/>
    </row>
    <row r="104" spans="3:8" ht="15" customHeight="1" hidden="1">
      <c r="C104" s="7"/>
      <c r="D104" s="103"/>
      <c r="E104" s="103"/>
      <c r="F104" s="104"/>
      <c r="G104" s="113" t="e">
        <f>#REF!</f>
        <v>#REF!</v>
      </c>
      <c r="H104" s="7"/>
    </row>
    <row r="105" spans="1:36" s="49" customFormat="1" ht="15" customHeight="1" hidden="1">
      <c r="A105" s="1"/>
      <c r="C105" s="50"/>
      <c r="D105" s="103"/>
      <c r="E105" s="105"/>
      <c r="F105" s="104"/>
      <c r="G105" s="113" t="e">
        <f>#REF!</f>
        <v>#REF!</v>
      </c>
      <c r="H105" s="51"/>
      <c r="I105" s="45"/>
      <c r="J105" s="45"/>
      <c r="K105" s="45"/>
      <c r="L105" s="45"/>
      <c r="M105" s="45"/>
      <c r="N105" s="45"/>
      <c r="O105" s="52"/>
      <c r="AB105" s="53"/>
      <c r="AC105" s="106"/>
      <c r="AD105" s="106"/>
      <c r="AE105" s="106"/>
      <c r="AF105" s="106"/>
      <c r="AG105" s="106"/>
      <c r="AH105" s="106"/>
      <c r="AI105" s="53"/>
      <c r="AJ105" s="53"/>
    </row>
    <row r="106" spans="3:8" ht="15" customHeight="1" hidden="1">
      <c r="C106" s="100"/>
      <c r="D106" s="101"/>
      <c r="E106" s="100"/>
      <c r="F106" s="102"/>
      <c r="G106" s="122" t="e">
        <f>IF(ROUND(G103,2)=ROUND(SUM(G104:G105),2),-1,9.9999999999999E+42)</f>
        <v>#REF!</v>
      </c>
      <c r="H106" s="100"/>
    </row>
    <row r="107" spans="1:8" ht="15" customHeight="1">
      <c r="A107" s="49"/>
      <c r="C107" s="100"/>
      <c r="D107" s="101"/>
      <c r="E107" s="100"/>
      <c r="F107" s="102"/>
      <c r="G107" s="17"/>
      <c r="H107" s="100"/>
    </row>
    <row r="108" spans="3:8" ht="15" customHeight="1">
      <c r="C108" s="100"/>
      <c r="D108" s="101"/>
      <c r="E108" s="100"/>
      <c r="F108" s="102"/>
      <c r="G108" s="17"/>
      <c r="H108" s="100"/>
    </row>
    <row r="109" spans="3:8" ht="15" customHeight="1">
      <c r="C109" s="100"/>
      <c r="D109" s="101"/>
      <c r="E109" s="100"/>
      <c r="F109" s="102"/>
      <c r="G109" s="17"/>
      <c r="H109" s="100"/>
    </row>
    <row r="110" spans="3:8" ht="15" customHeight="1">
      <c r="C110" s="100"/>
      <c r="D110" s="101"/>
      <c r="E110" s="100"/>
      <c r="F110" s="102"/>
      <c r="G110" s="17"/>
      <c r="H110" s="100"/>
    </row>
    <row r="111" spans="3:8" ht="11.25">
      <c r="C111" s="100"/>
      <c r="D111" s="101"/>
      <c r="E111" s="17"/>
      <c r="F111" s="102"/>
      <c r="G111" s="17"/>
      <c r="H111" s="100"/>
    </row>
  </sheetData>
  <mergeCells count="5">
    <mergeCell ref="G7:G9"/>
    <mergeCell ref="D4:F4"/>
    <mergeCell ref="D6:D9"/>
    <mergeCell ref="E6:E9"/>
    <mergeCell ref="F6:F9"/>
  </mergeCells>
  <dataValidations count="4">
    <dataValidation type="decimal" allowBlank="1" showInputMessage="1" showErrorMessage="1" errorTitle="Внимание" error="Допускается ввод только действительных значений" sqref="G96 G92:G94 G45:G48 G32:G43 G20:G24 G27:G30 G12 G14:G18 G51:G89 G103:G105">
      <formula1>-999999999999999000000000</formula1>
      <formula2>9.99999999999999E+23</formula2>
    </dataValidation>
    <dataValidation type="textLength" allowBlank="1" showInputMessage="1" showErrorMessage="1" sqref="E94">
      <formula1>0</formula1>
      <formula2>150</formula2>
    </dataValidation>
    <dataValidation type="textLength" allowBlank="1" showInputMessage="1" showErrorMessage="1" sqref="F94 F24">
      <formula1>0</formula1>
      <formula2>50</formula2>
    </dataValidation>
    <dataValidation allowBlank="1" showInputMessage="1" showErrorMessage="1" errorTitle="Внимание" error="Допускается ввод только действительных значений" sqref="G90:G91"/>
  </dataValidations>
  <hyperlinks>
    <hyperlink ref="E25" location="'Калькуляция'!A1" tooltip="Добавить топливо" display="Добавить топливо"/>
  </hyperlinks>
  <printOptions/>
  <pageMargins left="0.17" right="0.16" top="0.38" bottom="0.63" header="0.2" footer="0.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Aboskalova</cp:lastModifiedBy>
  <cp:lastPrinted>2013-03-26T12:16:53Z</cp:lastPrinted>
  <dcterms:created xsi:type="dcterms:W3CDTF">2013-03-12T11:52:58Z</dcterms:created>
  <dcterms:modified xsi:type="dcterms:W3CDTF">2013-03-26T12:17:33Z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