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00.01.2014" sheetId="1" r:id="rId1"/>
    <sheet name="2015-2017 новый" sheetId="3" r:id="rId2"/>
  </sheets>
  <definedNames>
    <definedName name="_xlnm.Print_Area" localSheetId="1">'2015-2017 новый'!$A$1:$P$86</definedName>
  </definedNames>
  <calcPr calcId="145621" refMode="R1C1"/>
</workbook>
</file>

<file path=xl/calcChain.xml><?xml version="1.0" encoding="utf-8"?>
<calcChain xmlns="http://schemas.openxmlformats.org/spreadsheetml/2006/main">
  <c r="L34" i="3" l="1"/>
  <c r="L21" i="3"/>
  <c r="L57" i="3"/>
  <c r="K33" i="3"/>
  <c r="L65" i="3"/>
  <c r="K65" i="3"/>
  <c r="K40" i="3"/>
  <c r="K27" i="3"/>
  <c r="K21" i="3"/>
  <c r="K17" i="3"/>
  <c r="K10" i="3"/>
  <c r="L27" i="3"/>
  <c r="K30" i="3"/>
  <c r="L30" i="3"/>
  <c r="K36" i="3"/>
  <c r="L36" i="3"/>
  <c r="K38" i="3"/>
  <c r="L38" i="3"/>
  <c r="L44" i="3"/>
  <c r="K44" i="3"/>
  <c r="L76" i="3"/>
  <c r="K76" i="3"/>
  <c r="K73" i="3" s="1"/>
  <c r="L73" i="3"/>
  <c r="K70" i="3"/>
  <c r="L70" i="3"/>
  <c r="K61" i="3"/>
  <c r="L61" i="3"/>
  <c r="L56" i="3"/>
  <c r="K56" i="3"/>
  <c r="L10" i="3"/>
  <c r="O33" i="3" l="1"/>
  <c r="N58" i="3"/>
  <c r="M13" i="3"/>
  <c r="N33" i="3"/>
  <c r="M44" i="3" l="1"/>
  <c r="M58" i="3"/>
  <c r="M24" i="3"/>
  <c r="M23" i="3"/>
  <c r="M76" i="3"/>
  <c r="K32" i="3" l="1"/>
  <c r="K9" i="3" s="1"/>
  <c r="K8" i="3" s="1"/>
  <c r="O56" i="3" l="1"/>
  <c r="P40" i="3"/>
  <c r="O40" i="3"/>
  <c r="P32" i="3"/>
  <c r="O32" i="3"/>
  <c r="P27" i="3"/>
  <c r="O27" i="3"/>
  <c r="P21" i="3"/>
  <c r="O21" i="3"/>
  <c r="P17" i="3"/>
  <c r="O17" i="3"/>
  <c r="O10" i="3"/>
  <c r="P10" i="3"/>
  <c r="N65" i="3"/>
  <c r="M65" i="3"/>
  <c r="N21" i="3"/>
  <c r="N76" i="3"/>
  <c r="N44" i="3"/>
  <c r="N10" i="3"/>
  <c r="N73" i="3"/>
  <c r="N70" i="3"/>
  <c r="N61" i="3"/>
  <c r="N56" i="3"/>
  <c r="N40" i="3"/>
  <c r="N36" i="3"/>
  <c r="N32" i="3"/>
  <c r="N27" i="3"/>
  <c r="N17" i="3"/>
  <c r="L32" i="3"/>
  <c r="M32" i="3"/>
  <c r="O76" i="3" l="1"/>
  <c r="O73" i="3" s="1"/>
  <c r="P76" i="3"/>
  <c r="P73" i="3" s="1"/>
  <c r="O70" i="3"/>
  <c r="P70" i="3"/>
  <c r="O65" i="3"/>
  <c r="P65" i="3"/>
  <c r="O61" i="3"/>
  <c r="P61" i="3"/>
  <c r="P56" i="3"/>
  <c r="O44" i="3"/>
  <c r="P44" i="3"/>
  <c r="N38" i="3" l="1"/>
  <c r="O38" i="3"/>
  <c r="P38" i="3"/>
  <c r="M38" i="3"/>
  <c r="O36" i="3"/>
  <c r="P36" i="3"/>
  <c r="N30" i="3"/>
  <c r="N9" i="3" s="1"/>
  <c r="N8" i="3" s="1"/>
  <c r="O30" i="3"/>
  <c r="P30" i="3"/>
  <c r="O9" i="3" l="1"/>
  <c r="O8" i="3" s="1"/>
  <c r="P9" i="3"/>
  <c r="P8" i="3" s="1"/>
  <c r="L40" i="3"/>
  <c r="L17" i="3" l="1"/>
  <c r="L9" i="3" s="1"/>
  <c r="M56" i="3" l="1"/>
  <c r="M73" i="3"/>
  <c r="M70" i="3"/>
  <c r="M61" i="3"/>
  <c r="M40" i="3"/>
  <c r="M36" i="3"/>
  <c r="M30" i="3"/>
  <c r="M27" i="3"/>
  <c r="M21" i="3"/>
  <c r="M17" i="3"/>
  <c r="M10" i="3"/>
  <c r="M9" i="3" l="1"/>
  <c r="M8" i="3" s="1"/>
  <c r="L8" i="3" l="1"/>
  <c r="R43" i="1" l="1"/>
  <c r="R41" i="1"/>
  <c r="R36" i="1"/>
  <c r="R9" i="1"/>
  <c r="R8" i="1" l="1"/>
  <c r="P36" i="1"/>
  <c r="O36" i="1"/>
  <c r="N36" i="1"/>
  <c r="P43" i="1"/>
  <c r="Q43" i="1"/>
  <c r="O43" i="1"/>
  <c r="Q36" i="1" l="1"/>
  <c r="O9" i="1" l="1"/>
  <c r="Q41" i="1" l="1"/>
  <c r="O41" i="1"/>
  <c r="N41" i="1"/>
  <c r="Q9" i="1"/>
  <c r="P9" i="1"/>
  <c r="P8" i="1" s="1"/>
  <c r="N9" i="1"/>
  <c r="O8" i="1" l="1"/>
  <c r="Q8" i="1"/>
  <c r="N8" i="1"/>
</calcChain>
</file>

<file path=xl/sharedStrings.xml><?xml version="1.0" encoding="utf-8"?>
<sst xmlns="http://schemas.openxmlformats.org/spreadsheetml/2006/main" count="576" uniqueCount="339">
  <si>
    <t>№ п.п.</t>
  </si>
  <si>
    <t>Наименование вопроса местного значения (делегированного полномочия)</t>
  </si>
  <si>
    <t>Форма исполнения обязательства</t>
  </si>
  <si>
    <t>Объем средств на исполнение расходных обязательств (тыс. руб.)</t>
  </si>
  <si>
    <t>Наименование и реквизиты</t>
  </si>
  <si>
    <t>№ ст, части, пункта</t>
  </si>
  <si>
    <t>Дата вступления в силу и срок действия</t>
  </si>
  <si>
    <t>Отчетный год</t>
  </si>
  <si>
    <t>(n – 1)</t>
  </si>
  <si>
    <t>План</t>
  </si>
  <si>
    <t>Факт</t>
  </si>
  <si>
    <t>Расходные обязательства поселений</t>
  </si>
  <si>
    <t>РП</t>
  </si>
  <si>
    <t>1.1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</si>
  <si>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</si>
  <si>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</si>
  <si>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</t>
  </si>
  <si>
    <t>Финансирование расходов на содержание органов местного самоуправления</t>
  </si>
  <si>
    <t>Федеральный закон от 06-10-2003 №131-ФЗ "Об общих принципах организации местного самоуправления в Российской Федерации"</t>
  </si>
  <si>
    <t>п.15 ст.35</t>
  </si>
  <si>
    <t>06.10.2003 не установлен</t>
  </si>
  <si>
    <t xml:space="preserve">Решение Сов. Деп. МО "БСП" №68   от 19.12.12 "Об утверждении бюджета МО "Бугровское сельское поселение" на 2013 год" </t>
  </si>
  <si>
    <t>ст.5</t>
  </si>
  <si>
    <t>Выполнение возложенных обязанностей</t>
  </si>
  <si>
    <t>ст.34</t>
  </si>
  <si>
    <t>01.06.2007 не установлен</t>
  </si>
  <si>
    <t>не установлен</t>
  </si>
  <si>
    <t>закона ЛО от 11 марта 2008 года № 14-оз "О правовом регулировании муниципальной службы в Ленинградской области</t>
  </si>
  <si>
    <t>11.03.2008  не установлен</t>
  </si>
  <si>
    <t>п.9 ст.34</t>
  </si>
  <si>
    <t>01.01.2013-31.12.2013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</si>
  <si>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</si>
  <si>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1.1.11</t>
  </si>
  <si>
    <t>п. 4. ст.14</t>
  </si>
  <si>
    <t>РП-А 1100</t>
  </si>
  <si>
    <t>1.1.12</t>
  </si>
  <si>
    <t>п.5ст.14</t>
  </si>
  <si>
    <t>РПА-1200</t>
  </si>
  <si>
    <t>1.1.13</t>
  </si>
  <si>
    <t>п.6 ст.14</t>
  </si>
  <si>
    <t>1.1.16</t>
  </si>
  <si>
    <t>п.8 ст.14</t>
  </si>
  <si>
    <t>1.1.17</t>
  </si>
  <si>
    <t>обеспечение первичных мер пожарной безопасности в границах населенных пунктов поселения</t>
  </si>
  <si>
    <t>п.9 ст.14</t>
  </si>
  <si>
    <t>1.1.20</t>
  </si>
  <si>
    <t>Создание условий для организации досуга и обеспечения жителей поселения услугами организационной культуры</t>
  </si>
  <si>
    <t>п.12 ст.14</t>
  </si>
  <si>
    <t>1.1.23</t>
  </si>
  <si>
    <t>п.14 ст.14</t>
  </si>
  <si>
    <t>1.1.27</t>
  </si>
  <si>
    <t>Организация сбора и вывоза бытовых отходов и мусора</t>
  </si>
  <si>
    <t>п.18 ст.14</t>
  </si>
  <si>
    <t>1.1.28</t>
  </si>
  <si>
    <t>п.19 ст.14</t>
  </si>
  <si>
    <t>Распоряжение администрации МО "Всеволожский муниципальный район" ЛО от 06.06.2012 года № 1659 "О внесении изменений в постановление администрации от 13.04.2012 года № 1020 "О мероприятиях по развитию общественной инфраструктуры муниципального значения "Всеволожского района"</t>
  </si>
  <si>
    <t>1.1.29</t>
  </si>
  <si>
    <t>ФЗ от 06.10.03 № 131-фз "об общих принципах самоуправления "</t>
  </si>
  <si>
    <t>п. 20. ст.14</t>
  </si>
  <si>
    <t>06.10.2003 бессрочно</t>
  </si>
  <si>
    <t>1.1.39</t>
  </si>
  <si>
    <t>п.30 ст.14</t>
  </si>
  <si>
    <t>1.2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</si>
  <si>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</t>
  </si>
  <si>
    <t>1.2.1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</si>
  <si>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</t>
  </si>
  <si>
    <t>п. 1. ст.14</t>
  </si>
  <si>
    <t>ст 8</t>
  </si>
  <si>
    <t>Полномочия переданы в МО "ВМР"</t>
  </si>
  <si>
    <t>1.3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</si>
  <si>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</si>
  <si>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</si>
  <si>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1.3.1</t>
  </si>
  <si>
    <t>Осуществление первичного воинского учета на территориях, где отсутствуют военные комиссариаты</t>
  </si>
  <si>
    <t xml:space="preserve"> ст.63</t>
  </si>
  <si>
    <t>ст 5</t>
  </si>
  <si>
    <t>1.4</t>
  </si>
  <si>
    <t>РП-Г</t>
  </si>
  <si>
    <t>1.4.1</t>
  </si>
  <si>
    <t>Резервные фонды местных администраций</t>
  </si>
  <si>
    <t xml:space="preserve"> ст.20</t>
  </si>
  <si>
    <t>Выполнение других обязательств государства</t>
  </si>
  <si>
    <t>Проведение выборов в представительные органы муниципального образования</t>
  </si>
  <si>
    <t>ст.20</t>
  </si>
  <si>
    <t>Социальная политика</t>
  </si>
  <si>
    <t xml:space="preserve">Решение Сов.деп. №26 от 23.05.12 "Об утверждении  Положения о порядке назначения и выплаты пенсии за выслугу лет лицам, замещавшим должности   службы в МО "БСП" </t>
  </si>
  <si>
    <t>Глава администрации</t>
  </si>
  <si>
    <t>Г.И.Шорохов</t>
  </si>
  <si>
    <t>Главный бухгалтер:</t>
  </si>
  <si>
    <t>Л.А.Тихомирова</t>
  </si>
  <si>
    <t>15.10.2010 г.</t>
  </si>
  <si>
    <t>Исп. Тихомирова Л.А.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</si>
  <si>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</si>
  <si>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</si>
  <si>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и осуществление мероприятий по работе с детьми и молодежью в поселении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</si>
  <si>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</si>
  <si>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</si>
  <si>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</si>
  <si>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Участие в предупреждении и ликвидации последствий чрезвычайных ситуаций в границах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</si>
  <si>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</si>
  <si>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Расходные обязательства, возникшие в результате  органами местного самоуправления поселений вопросов, не отнесенных к вопросам местного значения, в соответствии со ст. 14.1 ФЗ от 06.10.03 № 131-фз "об общих принципах самоуправления "</t>
  </si>
  <si>
    <t>31 декабря 2013г.</t>
  </si>
  <si>
    <t>Реестр расходных обязательств МО "Бугровское сельское поселение"  Всеволожского муниципального района Ленинградской области по состоянию на  2014 год</t>
  </si>
  <si>
    <t>РПГ- 0800  РПГ-1000</t>
  </si>
  <si>
    <t xml:space="preserve">Решение Сов. Деп. МО "БСП" №80   от 18.12.13 "Об утверждении бюджета МО "Бугровское сельское поселение" на 2014 и на плановый 2015-2016 годы" </t>
  </si>
  <si>
    <t>Решение Сов. Деп. МО "БСП" №  84 от20.12.13   "Об установлении денежного содержания председателю совета депутатовМО "Бугровское сельское поселение"  на 2014 год</t>
  </si>
  <si>
    <t xml:space="preserve">Решение Сов. Деп. МО "БСП" №80   от 20.12.13 "Об утверждении бюджета МО "Бугровское сельское поселение" на 2014 и на плановый 2015-2016 годы" </t>
  </si>
  <si>
    <t>Решение Сов. Деп. МО "БСП" № 83  от 20.12.13  "Об установлении денежного содержания главе  администрации МО "Бугровское сельское поселение"  на 2014 год</t>
  </si>
  <si>
    <t xml:space="preserve">Решение Сов. Деп. МО "БСП" № 73  от 15.11.13  "Об утверждении организационной структуры администрации МО "Бугровское сельское поселение" </t>
  </si>
  <si>
    <t>Решение Сов. Деп. МО "БСП" №  66 от 15.11.16 "О передачи отдельных полномочий МО "БСП" администрации МО "Всеволожский муниципальный район"Ленинградской области  в области архитектуры и градостроительства на 2014 год</t>
  </si>
  <si>
    <t>Решение Сов. Деп. МО "БСП" № 70 от  15.11.13"О передачи отдельных полномочий МО "БСП" администрации МО "Всеволожский муниципальный район"Ленинградской области по осуществлению внешнего финансового контроля</t>
  </si>
  <si>
    <t>1.1.3</t>
  </si>
  <si>
    <t>Отчетный 2013 финансовый год</t>
  </si>
  <si>
    <t>Текущий 2014 финансовый год</t>
  </si>
  <si>
    <t>Код бюджетной классификации (Рз,Прз)</t>
  </si>
  <si>
    <t>0103</t>
  </si>
  <si>
    <t>0104</t>
  </si>
  <si>
    <t>0107</t>
  </si>
  <si>
    <t>0409</t>
  </si>
  <si>
    <t>0501</t>
  </si>
  <si>
    <t>0309</t>
  </si>
  <si>
    <t>1105</t>
  </si>
  <si>
    <t>0503</t>
  </si>
  <si>
    <t>0412</t>
  </si>
  <si>
    <t>0707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</si>
  <si>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</si>
  <si>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</si>
  <si>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</si>
  <si>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</si>
  <si>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</si>
  <si>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</si>
  <si>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</si>
  <si>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</si>
  <si>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</si>
  <si>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</si>
  <si>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</si>
  <si>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</si>
  <si>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Нормативно-правовые акты, договоры, соглашения муниципального образования</t>
  </si>
  <si>
    <t>0203</t>
  </si>
  <si>
    <t>0111</t>
  </si>
  <si>
    <t>0113</t>
  </si>
  <si>
    <t>01.01.2014-31.12.2016</t>
  </si>
  <si>
    <t>Федеральный закон от 02.03.2007 №25-ФЗ "О муниципальной службе в Российской Федерации"</t>
  </si>
  <si>
    <t>Федеральный закон от 06.10.2003 №131-ФЗ "Об общих принципах организации местного самоуправления в Российской Федерации"</t>
  </si>
  <si>
    <t>Нормативно-правовые акты, договоры, соглашения Российской Федерации, субъекта Российской Федерации</t>
  </si>
  <si>
    <t>закон ЛО от 11.03. 2008 года № 14-оз "О правовом регулировании муниципальной службы в Ленинградской области</t>
  </si>
  <si>
    <t>РП-А 0100</t>
  </si>
  <si>
    <t xml:space="preserve">РП-А 0200      РП-А 0800    РП-А 2000 </t>
  </si>
  <si>
    <t>0113, 0309,  0801</t>
  </si>
  <si>
    <t>0502,  0402</t>
  </si>
  <si>
    <t>РП-А 1300</t>
  </si>
  <si>
    <t>РП-А 1600</t>
  </si>
  <si>
    <t>РП-А 2300</t>
  </si>
  <si>
    <t>РП-А 2700</t>
  </si>
  <si>
    <t>РП-А 2800</t>
  </si>
  <si>
    <t>РП-А 2900</t>
  </si>
  <si>
    <t>РП-А 3900</t>
  </si>
  <si>
    <t>РП-Б 0100      РП-Б 0800</t>
  </si>
  <si>
    <t xml:space="preserve">РП-Б </t>
  </si>
  <si>
    <t>РП-В 0100</t>
  </si>
  <si>
    <r>
      <t xml:space="preserve">РПГ- 0800  РПГ-1000        </t>
    </r>
    <r>
      <rPr>
        <sz val="8"/>
        <color rgb="FFFFC000"/>
        <rFont val="Times New Roman"/>
        <family val="1"/>
        <charset val="204"/>
      </rPr>
      <t>РПГ-0001</t>
    </r>
  </si>
  <si>
    <t>РП-Г 0800      РП-Г 1000</t>
  </si>
  <si>
    <t>1001  1003</t>
  </si>
  <si>
    <t>Постановление Адм. МО "БСП" от 13.11.13 № 385"Об утверждении мун.программы "Проектирование, строительство, содержание и капитальный ремонт инженерных сетей в сфере ЖКХ МО  "Бугровское сельское поселение"на 2014-2016гг"</t>
  </si>
  <si>
    <t>Постановл.Адм.МО "БСП" от 13.11.13 № 382 "Об утверждении мун.программы "Комплексная муниц.программа по благоустройству и развитию территории МО "БСП" на 2014-2016гг"</t>
  </si>
  <si>
    <t>Пост.Адм.МО "БСП от 13.11.13 № 383 "Об утверждении МП "Предупреждение и ликвидация последствий ЧС и стих.бедствий на территории МО "БСП" на 2014-2016гг"</t>
  </si>
  <si>
    <t>Пост.Адм.МО "БСП" от 13.11.13 № 382 "Об утверждении МП "Комплексная мун.программа по благоустройству и развитию территории МО "БСП" на 2014-2016гг."</t>
  </si>
  <si>
    <t>Пост.Адм.МО "БСП" от 13.11.13 № 384 "Об утверждении МП "Обеспечение градостроительной деятельности и земельно-имущественных отношений в МО "БСП" на 2014-2016гг."</t>
  </si>
  <si>
    <t>Пост.Адм.МО "БСП от 11.11.13 № 378 "Об утверждении МП "Комплексная МП по культуре, физ.культуре и спорту, реализация молод.политики и др.вопросов в обл.социальной политики на территории МО "БСП" на 2014-2016гг"</t>
  </si>
  <si>
    <r>
      <t>Решение Сов. Деп. МО "БСП" №80   от 18.12.13 "Об утверждении бюджета МО "Бугровское сельское поселение" на 2014 и на плановый 2015-</t>
    </r>
    <r>
      <rPr>
        <u/>
        <sz val="8"/>
        <rFont val="Times New Roman"/>
        <family val="1"/>
        <charset val="204"/>
      </rPr>
      <t xml:space="preserve">2016 годы"        </t>
    </r>
    <r>
      <rPr>
        <sz val="8"/>
        <rFont val="Times New Roman"/>
        <family val="1"/>
        <charset val="204"/>
      </rPr>
      <t xml:space="preserve">                                                 Пост.Адм.МО "БСП" от 21.12.12 № 328 "Об утверждении Положения о порядке расходования резервного фонда администр.МО "БСП"</t>
    </r>
  </si>
  <si>
    <t>Постановление администрации МО "БСП" от 11.11.13 № 378"Об утверждении мун. программы "Комплексная мун.прогр. По культуре, физической культуре и спорту, реализация молодежной политики и друг.вопросов в области социальной политики на территории  МО "Бугровское сельское поселение" на 2014-2016гг"</t>
  </si>
  <si>
    <t>Плановый период</t>
  </si>
  <si>
    <t>1.1.2</t>
  </si>
  <si>
    <t xml:space="preserve">финансовый 2015 год </t>
  </si>
  <si>
    <t xml:space="preserve">финансовый 2016год </t>
  </si>
  <si>
    <t>Наименование вопроса местного значения, расходного полномочия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</si>
  <si>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</si>
  <si>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расходных обязательств (тыс. руб.с одним десятичным знаком)</t>
  </si>
  <si>
    <t>наименование и реквизиты нормативного правового акта</t>
  </si>
  <si>
    <t>дата вступления в силу и срок действия</t>
  </si>
  <si>
    <t>1.1.1.1</t>
  </si>
  <si>
    <t>0102</t>
  </si>
  <si>
    <t>1.1.1.2</t>
  </si>
  <si>
    <t>1.1.1.3</t>
  </si>
  <si>
    <t>1.1.1.4</t>
  </si>
  <si>
    <t>1.1.1.5</t>
  </si>
  <si>
    <t>Глава муниципального образования</t>
  </si>
  <si>
    <t>Председатель совета депутатов</t>
  </si>
  <si>
    <t>Центральный аппарат</t>
  </si>
  <si>
    <t>Аппарат местной администрации (исполнительно-распорядительного органа муниципального образования)</t>
  </si>
  <si>
    <t>Глава администрации  (исполнительно-распорядительного органа муниципального образования)</t>
  </si>
  <si>
    <t>РП-А 0200</t>
  </si>
  <si>
    <t>0113  0309</t>
  </si>
  <si>
    <t>1.1.2.1</t>
  </si>
  <si>
    <t>1.1.2.2</t>
  </si>
  <si>
    <t>обеспечение деятельности МКУ "Агентство по строительству и развитию территорий" БСП</t>
  </si>
  <si>
    <t>обеспечение деятельности МКУ "Охрана общественного порядка"</t>
  </si>
  <si>
    <t>1.1.4</t>
  </si>
  <si>
    <t>РП-А 0400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</si>
  <si>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</si>
  <si>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1001</t>
  </si>
  <si>
    <t>Выплата пенсии за выслугу лет лицам, замещавшим должности муниципальной службы, и доплаты к пенсиям лицам, замещавшим муниципальные должности</t>
  </si>
  <si>
    <t>1003</t>
  </si>
  <si>
    <t>1.1.11.</t>
  </si>
  <si>
    <t>0402</t>
  </si>
  <si>
    <t>обеспечение малоимущих граждан, проживающих в поселении и нуждающихся в улучшении жилищных условий, жилими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</si>
  <si>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 2000</t>
  </si>
  <si>
    <t>создание условий для организации досуга и обеспечения жителей поселения организаций культуры</t>
  </si>
  <si>
    <t>0102 0103 0104  0113</t>
  </si>
  <si>
    <t>1.1.1.6.</t>
  </si>
  <si>
    <t>1.1.20.1</t>
  </si>
  <si>
    <t>Договоры и соглашения, заключенные от имени администрации по обязательствам согласно расчета расходов</t>
  </si>
  <si>
    <t>1.1.28.</t>
  </si>
  <si>
    <t>РП-Б  0100</t>
  </si>
  <si>
    <t>РП-Б 0800</t>
  </si>
  <si>
    <t>1.2.2</t>
  </si>
  <si>
    <t xml:space="preserve">  РП-Г 1000        </t>
  </si>
  <si>
    <t xml:space="preserve"> 1003</t>
  </si>
  <si>
    <t>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</si>
  <si>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</si>
  <si>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 1200</t>
  </si>
  <si>
    <t>0402    0502</t>
  </si>
  <si>
    <t>0113 0801</t>
  </si>
  <si>
    <t>1.1.20.2</t>
  </si>
  <si>
    <t>0801</t>
  </si>
  <si>
    <t>Субсидия АМУ культурно-досуговый центр "Бугры" на выполнение муниципального задания по реализации программных мероприятий, направленных на развитие культуры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</si>
  <si>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</si>
  <si>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1.1.23.1</t>
  </si>
  <si>
    <t>Субсидия АМУ культурно-досуговый центр "Бугры" на выполнение муниципального задания по реализации программных мероприятий, направленных на развитие физической культуры и спорта</t>
  </si>
  <si>
    <r>
      <t xml:space="preserve"> </t>
    </r>
    <r>
      <rPr>
        <sz val="8"/>
        <rFont val="Times New Roman"/>
        <family val="1"/>
        <charset val="204"/>
      </rPr>
      <t>Выполнение других обязательств государства</t>
    </r>
  </si>
  <si>
    <t>1.1.11.1.</t>
  </si>
  <si>
    <t>Субсидия юридическим лицам(кроме государственных учреждений) и физическим лицам-производителям товаров, работ, услуг</t>
  </si>
  <si>
    <t>0502</t>
  </si>
  <si>
    <t>1.1.11.2</t>
  </si>
  <si>
    <t>Организация и выполнение работ по проектированию, ремонту и строительству объектов теплоснабжения</t>
  </si>
  <si>
    <t>1.1.11.3.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</si>
  <si>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</si>
  <si>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1.1.11.4.</t>
  </si>
  <si>
    <t>Субсидия юридическим лицам (кроме некоммерческих организаций) индивидуальным предпринимтаелям, физическим лицам</t>
  </si>
  <si>
    <t>1.1.12.1.</t>
  </si>
  <si>
    <t>1.1.12.2.</t>
  </si>
  <si>
    <t>Организация и выполнение работ по текущему содержанию и ремонту автомобильных дорог местного значения</t>
  </si>
  <si>
    <t>Организация и проведение работ по профилактике безопасности дорожного движения</t>
  </si>
  <si>
    <t>1.1.29.1.</t>
  </si>
  <si>
    <t>Организация и выполнение работ по пректированию и строительству сетей газоснабжения</t>
  </si>
  <si>
    <t>1.1.30.1.</t>
  </si>
  <si>
    <t>Организация работ по проектированию, ремонту и строительству объектов теплоснабжения</t>
  </si>
  <si>
    <t>1.1.30.2</t>
  </si>
  <si>
    <t>Реализация генерального плана МО "Бугровское селькое поселение" и обеспечение градостроительного зонирования территрий</t>
  </si>
  <si>
    <t>1.1.30.3</t>
  </si>
  <si>
    <t>Подготовка документации по планировке территорий</t>
  </si>
  <si>
    <t>1.1.30.4.</t>
  </si>
  <si>
    <t>1.1.30.5</t>
  </si>
  <si>
    <t>Обеспечение рационального землеустройства и землепользования и градостроительной деятельности</t>
  </si>
  <si>
    <t>Субсидия юридическим лицам(кроме некоммерческих организаций) индивидуальным предпринимателям, физическим лицам</t>
  </si>
  <si>
    <t>1.1.13.1</t>
  </si>
  <si>
    <t>Другие общегосударственные вопросы  органов исполнительной власти муниципального образования "Бугровское сельское поселение"</t>
  </si>
  <si>
    <t xml:space="preserve">Организация и проведение работ по санитарному содержанию территории </t>
  </si>
  <si>
    <t>1.1.27.1</t>
  </si>
  <si>
    <t>1.1.28.1</t>
  </si>
  <si>
    <t>Организация работ по эксплуатации ЛЭП уличного освещения</t>
  </si>
  <si>
    <t>1.1.28.2</t>
  </si>
  <si>
    <t>Организация и выполнение работ по благоустройству дворовых территорий</t>
  </si>
  <si>
    <t>1.1.39.1.</t>
  </si>
  <si>
    <t>Субсидия АМУ культурно-досуговый центр "Бугры" на выполнение муниципального задания по реализации программных мероприятий, направленных на организацию занятости детей, подростков и молодежи в летний период</t>
  </si>
  <si>
    <t xml:space="preserve">Вовлечение детей, подростков и молодежи в гражданско- патриотическую деятельность, профилактика противоправных действий в подростковой среде </t>
  </si>
  <si>
    <t>1.1.39.2.</t>
  </si>
  <si>
    <t>1.1.39.3.</t>
  </si>
  <si>
    <t>Создание условий для развития и реализации творческого потенцеала детей, подростков и молодежи</t>
  </si>
  <si>
    <t>1.3.2</t>
  </si>
  <si>
    <t>РП-В 0600</t>
  </si>
  <si>
    <t>Осуществление отдельных государственных полномочий Ленинградской области в сфере административных правоотношений</t>
  </si>
  <si>
    <t>1.4.2.</t>
  </si>
  <si>
    <t>1.4.1.</t>
  </si>
  <si>
    <t>1.4.3.</t>
  </si>
  <si>
    <t>1.4.3.1.</t>
  </si>
  <si>
    <t>Оказание материальной и моральной поддержки малоимущим семьям с несовершеннолетними детьми и детьми-инвалидами</t>
  </si>
  <si>
    <t>1.4.3.2.</t>
  </si>
  <si>
    <t>Оказание социальной и материальной помощи ветеранам ВОВ, пенсионерам, инвалидам</t>
  </si>
  <si>
    <t>1.4.3.3.</t>
  </si>
  <si>
    <t>Оказание единовременной материальной помощи гражданам в связи с  трудной жизненной ситуацией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</si>
  <si>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</si>
  <si>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</si>
  <si>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 3200</t>
  </si>
  <si>
    <t>Материально-техническое оснащение мероприятий по предотвращению чрезвычайных ситуаций и стихийных бедствий</t>
  </si>
  <si>
    <t>1.1.32.1.</t>
  </si>
  <si>
    <t>Мероприятия по предупреждению и ликвидации последствий чрезвычайных ситуаций и стихийных бедствий</t>
  </si>
  <si>
    <t>1.1.32.2.</t>
  </si>
  <si>
    <t>0309  0310</t>
  </si>
  <si>
    <t>0310</t>
  </si>
  <si>
    <t>1.1.32.3.</t>
  </si>
  <si>
    <t>1.1.32.4</t>
  </si>
  <si>
    <r>
      <t xml:space="preserve">1001 0111 </t>
    </r>
    <r>
      <rPr>
        <b/>
        <sz val="8"/>
        <color rgb="FFFF0000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1003</t>
    </r>
  </si>
  <si>
    <t>1.1.11.5.</t>
  </si>
  <si>
    <t>ТОЖЕ</t>
  </si>
  <si>
    <t xml:space="preserve">Решение совета депутатов </t>
  </si>
  <si>
    <t>решение совета депутатов , постановление админ о выделении субсидии</t>
  </si>
  <si>
    <t>решение совета депутатов</t>
  </si>
  <si>
    <t xml:space="preserve">постановления администрации о создании КДЦ, Постановление администрации МО "Бугровское сельское поселение" от 11.11.2013 № 378  об утверждении МП«Комплексная муниципальная программа по культуре, физической культуре и спорту, реализация молодежной политики и других вопросов в области социальной политики  на территории МО «Бугровское сельское поселение» на 2014-2016гг.»
</t>
  </si>
  <si>
    <t xml:space="preserve"> Постановление администрации МО "Бугровское сельское поселение" от 11.11.2013 № 378  об утверждении МП«Комплексная муниципальная программа по культуре, физической культуре и спорту, реализация молодежной политики и других вопросов в области социальной политики  на территории МО «Бугровское сельское поселение» на 2014-2016гг.»</t>
  </si>
  <si>
    <t xml:space="preserve">Постановление администрации МО "Бугровское сельское поселение" от 13.11.2013 № 382  об утверждении МП «Комплексная муниципальная программа по  благоустройству и развитию территории МО «Бугровское сельское поселение» на 2014-2016гг.»
</t>
  </si>
  <si>
    <t>Подготовка правил землепользования и застройки территОрий</t>
  </si>
  <si>
    <t xml:space="preserve">Постановление администрации МО "Бугровское сельское поселение" от 13.11.2013 № 385  об утверждении МП «Проектирование, строительство, содержание и капитальный ремонт инженерных сетей в сфере ЖКХ   МО  «Бугровское сельское поселение»  на  2014-2016гг.»
</t>
  </si>
  <si>
    <t xml:space="preserve">Постановление администрации МО "Бугровское сельское поселение" от 13.11.2013 № 385  </t>
  </si>
  <si>
    <t xml:space="preserve">постановление администрации МО «Бугровское сельское поселение»от 13.11.2013 № 384 Об утверждении МП «Обеспечение градостроительной деятельности  и земельно-имущественных отношений в  МО «Бугровское сельское поселение» на 2014-2016гг.»
</t>
  </si>
  <si>
    <t xml:space="preserve">постановление администрации МО «Бугровское сельское поселение»от 13.11.2013 № 384 </t>
  </si>
  <si>
    <t xml:space="preserve">постановление администрации МО "Бугровское сельское поселение" от 13.11.2013 № 383 </t>
  </si>
  <si>
    <t>Решение Сов.деп.МО "БСП" от 15.11.13 № 73 "О структуре совета депутатов МО "Бугровское сельское поселение"Всеволожского МО Ленинградской области</t>
  </si>
  <si>
    <t>Решение совета депутатов от 20.12.13 № 84 "Об установлении денежного содержания председателю сов.депут.МО "БСП"</t>
  </si>
  <si>
    <t>Решение совета депутатов о структуре</t>
  </si>
  <si>
    <t>решение совета депутатов от 24.06.14 № 20</t>
  </si>
  <si>
    <t>решение №5 от 18.04.08"О размере ежегодных членских взносов ассоциации "Совет МО Лен.обл."                                                                                            Решение сов.деп.МО "БСП" от 18.12.13 № 80</t>
  </si>
  <si>
    <t>Поставновление администр.МО "БСП" от 21.12.2012 №328 "Об утвержд.положения о порядке расходования рез.фонда администрации МО "БСП"</t>
  </si>
  <si>
    <t>Решение Совета депутатов от 14.09.11 № 45  "Об утверждении Положения об администрации МО "Бугровское сельское поселение"</t>
  </si>
  <si>
    <t>Решение совета депутатов от 23.05.12 №26 "Об утвержд.положения о порядке назначения и выплаты пенсии за выслугу лет лицам, замещающим должности мун.службы в МО "БСП" ДОЛЖНА БЫТЬ КОРРЕКТИРОВКА В 2014</t>
  </si>
  <si>
    <t>1.1.30.11</t>
  </si>
  <si>
    <t>1.1.20.3</t>
  </si>
  <si>
    <t>Создание условий для организации досуга и отдыха жителей МО "БСП", вовлечение населения в культурно-досуговую деятельность</t>
  </si>
  <si>
    <t xml:space="preserve">передача полномочий в области архитектуры и градостроительства </t>
  </si>
  <si>
    <t>передача полномочий в области формирования, утверждения, исполнения бюджета поселения и контроль за исполнением данного бюджета</t>
  </si>
  <si>
    <t>1.2.3</t>
  </si>
  <si>
    <t>передача полномочий в области внешней прверки годового отчета</t>
  </si>
  <si>
    <t>запланировано</t>
  </si>
  <si>
    <t>исполнено</t>
  </si>
  <si>
    <r>
      <t>номер ст., части, пункта, подпункта</t>
    </r>
    <r>
      <rPr>
        <sz val="6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абзаца</t>
    </r>
  </si>
  <si>
    <t>Отчетный 2014 финансовый год</t>
  </si>
  <si>
    <t>Текущий 2015 финансовый год</t>
  </si>
  <si>
    <t>Очередной финансовый 2016 год</t>
  </si>
  <si>
    <t xml:space="preserve">финансовый 2017 год </t>
  </si>
  <si>
    <t xml:space="preserve">финансовый 2018год  </t>
  </si>
  <si>
    <t>103</t>
  </si>
  <si>
    <t>решение сд №80 от 18.12.2013</t>
  </si>
  <si>
    <t xml:space="preserve">Постановление администрации МО "Бугровское сельское поселение" от 13.11.2013 № 385  об утверждении МП «Проектирование, строительство, содержание и капитальный ремонт инженерных сетей в сфере ЖКХ   МО  «Бугровское сельское поселение» на  2014-2016гг.»
</t>
  </si>
  <si>
    <t xml:space="preserve">Реестр расходных обязательств МО "Бугровское сельское поселение"  Всеволожского муниципального района Ленинградской области  на  2015-2017 годы </t>
  </si>
  <si>
    <t>решение сд о передаче полномочий</t>
  </si>
  <si>
    <t xml:space="preserve">Постановление админ.от 13.11.2013 № 383 об утверждении МП «Предупреждение и ликвидация последствий чрезвычайных ситуаций и стихийных бедствий на территории МО «Бугровское сельское поселение на   2014-2016гг.»
</t>
  </si>
  <si>
    <t>Постановление администрации МО  от 02.12.2014  №372  "Об утверждении Порядка расходования и учета средств, предоставленных в виде субвенции  из областного бюджета "</t>
  </si>
  <si>
    <t>Решение Совета депутатов МО "Бугровское сельское поселение" от 19.10.11 № 52 "О создании муниципальных казенных учреждений"</t>
  </si>
  <si>
    <t>Постановление администрации МО "Бугровское сельское поселение" от  03.01.2009 № 6; Устав  МКУ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</si>
</sst>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"/>
    <numFmt numFmtId="166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3" tint="-0.249977111117893"/>
      <name val="Times New Roman"/>
      <family val="1"/>
      <charset val="204"/>
    </font>
    <font>
      <sz val="8"/>
      <color rgb="FFFFC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4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2" fontId="2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49" fontId="2" fillId="2" borderId="2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0" xfId="0" applyFont="1" applyFill="1" applyAlignment="1">
      <alignment horizontal="center" vertical="center"/>
    </xf>
    <xf numFmtId="164" fontId="2" fillId="2" borderId="2" xfId="0" applyNumberFormat="1" applyFont="1" applyFill="1" applyBorder="1" applyAlignment="1">
      <alignment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/>
    </xf>
    <xf numFmtId="2" fontId="2" fillId="2" borderId="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14" fontId="12" fillId="2" borderId="0" xfId="0" applyNumberFormat="1" applyFont="1" applyFill="1" applyAlignment="1">
      <alignment horizontal="center" wrapText="1"/>
    </xf>
    <xf numFmtId="14" fontId="7" fillId="2" borderId="0" xfId="0" applyNumberFormat="1" applyFont="1" applyFill="1" applyAlignment="1">
      <alignment horizontal="center" wrapText="1"/>
    </xf>
    <xf numFmtId="14" fontId="7" fillId="2" borderId="0" xfId="0" applyNumberFormat="1" applyFont="1" applyFill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12" fillId="2" borderId="0" xfId="0" applyNumberFormat="1" applyFont="1" applyFill="1" applyAlignment="1">
      <alignment horizontal="center" wrapText="1"/>
    </xf>
    <xf numFmtId="49" fontId="2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10" fontId="2" fillId="2" borderId="0" xfId="0" applyNumberFormat="1" applyFont="1" applyFill="1" applyAlignment="1">
      <alignment wrapText="1"/>
    </xf>
    <xf numFmtId="49" fontId="7" fillId="2" borderId="0" xfId="0" applyNumberFormat="1" applyFont="1" applyFill="1" applyAlignment="1">
      <alignment horizontal="left" wrapText="1"/>
    </xf>
    <xf numFmtId="0" fontId="7" fillId="2" borderId="0" xfId="0" applyNumberFormat="1" applyFont="1" applyFill="1" applyAlignment="1">
      <alignment horizontal="right" wrapText="1"/>
    </xf>
    <xf numFmtId="14" fontId="2" fillId="2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left" wrapText="1"/>
    </xf>
    <xf numFmtId="0" fontId="2" fillId="2" borderId="0" xfId="0" applyNumberFormat="1" applyFont="1" applyFill="1" applyAlignment="1">
      <alignment horizontal="right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4" fontId="6" fillId="2" borderId="0" xfId="0" applyNumberFormat="1" applyFont="1" applyFill="1" applyAlignment="1">
      <alignment horizontal="center" wrapText="1"/>
    </xf>
    <xf numFmtId="49" fontId="2" fillId="2" borderId="0" xfId="0" applyNumberFormat="1" applyFont="1" applyFill="1" applyAlignment="1">
      <alignment horizontal="left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2" fillId="2" borderId="4" xfId="0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vertical="center" wrapText="1"/>
    </xf>
    <xf numFmtId="14" fontId="2" fillId="2" borderId="2" xfId="0" applyNumberFormat="1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vertical="center" wrapText="1"/>
    </xf>
    <xf numFmtId="14" fontId="2" fillId="2" borderId="4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2" fontId="18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13" fillId="0" borderId="3" xfId="0" applyNumberFormat="1" applyFont="1" applyBorder="1" applyAlignment="1">
      <alignment horizontal="center" wrapText="1"/>
    </xf>
    <xf numFmtId="49" fontId="2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left" vertical="center" wrapText="1"/>
    </xf>
    <xf numFmtId="2" fontId="2" fillId="4" borderId="1" xfId="0" applyNumberFormat="1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top" wrapText="1"/>
    </xf>
    <xf numFmtId="49" fontId="19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vertical="top" wrapText="1"/>
    </xf>
    <xf numFmtId="0" fontId="2" fillId="4" borderId="0" xfId="0" applyFont="1" applyFill="1"/>
    <xf numFmtId="2" fontId="2" fillId="4" borderId="1" xfId="0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vertical="top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3" fillId="4" borderId="4" xfId="0" applyNumberFormat="1" applyFont="1" applyFill="1" applyBorder="1" applyAlignment="1">
      <alignment horizontal="center" vertical="center" wrapText="1"/>
    </xf>
    <xf numFmtId="49" fontId="19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0" fillId="4" borderId="4" xfId="0" applyFill="1" applyBorder="1" applyAlignment="1"/>
    <xf numFmtId="0" fontId="3" fillId="2" borderId="4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vertical="center" textRotation="90" wrapText="1"/>
    </xf>
    <xf numFmtId="49" fontId="2" fillId="2" borderId="1" xfId="0" applyNumberFormat="1" applyFont="1" applyFill="1" applyBorder="1" applyAlignment="1">
      <alignment vertical="center" textRotation="90" wrapText="1"/>
    </xf>
    <xf numFmtId="165" fontId="2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4" fontId="2" fillId="2" borderId="4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center" textRotation="90" wrapText="1"/>
    </xf>
    <xf numFmtId="14" fontId="2" fillId="4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vertical="center"/>
    </xf>
    <xf numFmtId="49" fontId="13" fillId="0" borderId="4" xfId="0" applyNumberFormat="1" applyFont="1" applyBorder="1" applyAlignment="1">
      <alignment horizontal="right" vertical="center" textRotation="90" wrapText="1"/>
    </xf>
    <xf numFmtId="14" fontId="15" fillId="2" borderId="1" xfId="0" applyNumberFormat="1" applyFont="1" applyFill="1" applyBorder="1" applyAlignment="1">
      <alignment horizontal="center" vertical="center" textRotation="90" wrapText="1"/>
    </xf>
    <xf numFmtId="14" fontId="2" fillId="4" borderId="4" xfId="0" applyNumberFormat="1" applyFont="1" applyFill="1" applyBorder="1" applyAlignment="1">
      <alignment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165" fontId="2" fillId="4" borderId="4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4" borderId="4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textRotation="90"/>
    </xf>
    <xf numFmtId="14" fontId="2" fillId="4" borderId="4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right" vertical="center" textRotation="90" wrapText="1"/>
    </xf>
    <xf numFmtId="49" fontId="13" fillId="4" borderId="1" xfId="0" applyNumberFormat="1" applyFont="1" applyFill="1" applyBorder="1" applyAlignment="1">
      <alignment horizontal="right" vertical="center" textRotation="90" wrapText="1"/>
    </xf>
    <xf numFmtId="49" fontId="13" fillId="4" borderId="1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left" vertical="top" wrapText="1"/>
    </xf>
    <xf numFmtId="49" fontId="21" fillId="4" borderId="2" xfId="0" applyNumberFormat="1" applyFont="1" applyFill="1" applyBorder="1" applyAlignment="1">
      <alignment vertical="top" wrapText="1"/>
    </xf>
    <xf numFmtId="49" fontId="21" fillId="4" borderId="4" xfId="0" applyNumberFormat="1" applyFont="1" applyFill="1" applyBorder="1" applyAlignment="1">
      <alignment vertical="top" wrapText="1"/>
    </xf>
    <xf numFmtId="49" fontId="5" fillId="4" borderId="1" xfId="0" applyNumberFormat="1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right" vertical="center" textRotation="90" wrapText="1"/>
    </xf>
    <xf numFmtId="49" fontId="2" fillId="0" borderId="1" xfId="0" applyNumberFormat="1" applyFont="1" applyBorder="1" applyAlignment="1">
      <alignment horizontal="right" vertical="center" textRotation="90" wrapText="1"/>
    </xf>
    <xf numFmtId="14" fontId="15" fillId="2" borderId="1" xfId="0" applyNumberFormat="1" applyFont="1" applyFill="1" applyBorder="1" applyAlignment="1">
      <alignment horizontal="right" vertical="center" textRotation="90" wrapText="1"/>
    </xf>
    <xf numFmtId="0" fontId="2" fillId="4" borderId="1" xfId="0" applyFont="1" applyFill="1" applyBorder="1" applyAlignment="1">
      <alignment horizontal="right" vertical="center" textRotation="90"/>
    </xf>
    <xf numFmtId="49" fontId="2" fillId="0" borderId="1" xfId="0" applyNumberFormat="1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right" vertical="center" textRotation="90" wrapText="1"/>
    </xf>
    <xf numFmtId="49" fontId="13" fillId="4" borderId="2" xfId="0" applyNumberFormat="1" applyFont="1" applyFill="1" applyBorder="1" applyAlignment="1">
      <alignment horizontal="center" vertical="center" wrapText="1"/>
    </xf>
    <xf numFmtId="49" fontId="21" fillId="4" borderId="2" xfId="0" applyNumberFormat="1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2" fontId="2" fillId="4" borderId="4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 wrapText="1"/>
    </xf>
    <xf numFmtId="0" fontId="2" fillId="0" borderId="1" xfId="0" applyFont="1" applyFill="1" applyBorder="1" applyAlignment="1">
      <alignment textRotation="90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textRotation="90"/>
    </xf>
    <xf numFmtId="49" fontId="2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3" fillId="4" borderId="4" xfId="0" applyFont="1" applyFill="1" applyBorder="1" applyAlignment="1">
      <alignment horizontal="left" vertical="center" wrapText="1"/>
    </xf>
    <xf numFmtId="49" fontId="13" fillId="4" borderId="4" xfId="0" applyNumberFormat="1" applyFont="1" applyFill="1" applyBorder="1" applyAlignment="1">
      <alignment horizontal="right" vertical="center" textRotation="90" wrapText="1"/>
    </xf>
    <xf numFmtId="49" fontId="13" fillId="4" borderId="4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165" fontId="2" fillId="4" borderId="4" xfId="0" applyNumberFormat="1" applyFont="1" applyFill="1" applyBorder="1" applyAlignment="1">
      <alignment horizontal="right" vertical="center" wrapText="1"/>
    </xf>
    <xf numFmtId="49" fontId="13" fillId="0" borderId="4" xfId="0" applyNumberFormat="1" applyFont="1" applyFill="1" applyBorder="1" applyAlignment="1">
      <alignment horizontal="right" vertical="center" textRotation="90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right" vertical="center" textRotation="90" wrapText="1"/>
    </xf>
    <xf numFmtId="0" fontId="1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165" fontId="3" fillId="4" borderId="4" xfId="0" applyNumberFormat="1" applyFont="1" applyFill="1" applyBorder="1" applyAlignment="1">
      <alignment horizontal="right" vertical="center" wrapText="1"/>
    </xf>
    <xf numFmtId="165" fontId="3" fillId="4" borderId="1" xfId="0" applyNumberFormat="1" applyFont="1" applyFill="1" applyBorder="1" applyAlignment="1">
      <alignment horizontal="right" vertical="center" wrapText="1"/>
    </xf>
    <xf numFmtId="165" fontId="2" fillId="4" borderId="1" xfId="0" applyNumberFormat="1" applyFont="1" applyFill="1" applyBorder="1" applyAlignment="1">
      <alignment horizontal="right" vertical="center" wrapText="1"/>
    </xf>
    <xf numFmtId="165" fontId="2" fillId="4" borderId="2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 vertical="center" wrapText="1"/>
    </xf>
    <xf numFmtId="49" fontId="12" fillId="0" borderId="1" xfId="1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right" vertical="center" wrapText="1"/>
    </xf>
    <xf numFmtId="165" fontId="2" fillId="4" borderId="4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vertical="center"/>
    </xf>
    <xf numFmtId="165" fontId="2" fillId="0" borderId="2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0" fontId="12" fillId="4" borderId="4" xfId="0" applyFont="1" applyFill="1" applyBorder="1" applyAlignment="1">
      <alignment horizontal="left" vertical="center" wrapText="1"/>
    </xf>
    <xf numFmtId="165" fontId="2" fillId="0" borderId="4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49" fontId="21" fillId="0" borderId="1" xfId="0" applyNumberFormat="1" applyFont="1" applyFill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horizontal="left" vertical="center" wrapText="1"/>
    </xf>
    <xf numFmtId="49" fontId="21" fillId="4" borderId="1" xfId="0" applyNumberFormat="1" applyFont="1" applyFill="1" applyBorder="1" applyAlignment="1">
      <alignment horizontal="left" vertical="top" wrapText="1"/>
    </xf>
    <xf numFmtId="165" fontId="2" fillId="2" borderId="1" xfId="0" applyNumberFormat="1" applyFont="1" applyFill="1" applyBorder="1"/>
    <xf numFmtId="49" fontId="12" fillId="0" borderId="2" xfId="0" applyNumberFormat="1" applyFont="1" applyFill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 vertical="center"/>
    </xf>
    <xf numFmtId="49" fontId="2" fillId="4" borderId="4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3" fillId="4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right" vertical="center" wrapText="1"/>
    </xf>
    <xf numFmtId="165" fontId="2" fillId="4" borderId="4" xfId="0" applyNumberFormat="1" applyFont="1" applyFill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/>
    <xf numFmtId="0" fontId="2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center" wrapText="1"/>
    </xf>
    <xf numFmtId="0" fontId="2" fillId="0" borderId="10" xfId="0" applyFont="1" applyFill="1" applyBorder="1"/>
    <xf numFmtId="14" fontId="20" fillId="2" borderId="4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165" fontId="2" fillId="2" borderId="0" xfId="0" applyNumberFormat="1" applyFont="1" applyFill="1"/>
    <xf numFmtId="14" fontId="2" fillId="0" borderId="1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4" fillId="0" borderId="1" xfId="0" applyFont="1" applyFill="1" applyBorder="1" applyAlignment="1">
      <alignment horizontal="left" vertical="top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13" fillId="0" borderId="1" xfId="0" applyNumberFormat="1" applyFont="1" applyFill="1" applyBorder="1" applyAlignment="1">
      <alignment vertical="center"/>
    </xf>
    <xf numFmtId="49" fontId="13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4" fontId="2" fillId="0" borderId="1" xfId="0" applyNumberFormat="1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textRotation="90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right" vertical="center" wrapText="1"/>
    </xf>
    <xf numFmtId="165" fontId="2" fillId="4" borderId="4" xfId="0" applyNumberFormat="1" applyFont="1" applyFill="1" applyBorder="1" applyAlignment="1">
      <alignment horizontal="right" vertical="center" wrapText="1"/>
    </xf>
    <xf numFmtId="165" fontId="2" fillId="2" borderId="2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165" fontId="2" fillId="2" borderId="4" xfId="0" applyNumberFormat="1" applyFont="1" applyFill="1" applyBorder="1" applyAlignment="1">
      <alignment horizontal="right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wrapText="1"/>
    </xf>
    <xf numFmtId="14" fontId="2" fillId="0" borderId="3" xfId="0" applyNumberFormat="1" applyFont="1" applyFill="1" applyBorder="1" applyAlignment="1">
      <alignment horizontal="center" wrapText="1"/>
    </xf>
    <xf numFmtId="14" fontId="2" fillId="0" borderId="4" xfId="0" applyNumberFormat="1" applyFont="1" applyFill="1" applyBorder="1" applyAlignment="1">
      <alignment horizont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4" xfId="0" applyBorder="1"/>
    <xf numFmtId="0" fontId="1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49" fontId="2" fillId="2" borderId="2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49" fontId="3" fillId="2" borderId="2" xfId="0" applyNumberFormat="1" applyFont="1" applyFill="1" applyBorder="1" applyAlignment="1">
      <alignment horizontal="center" vertical="center" textRotation="90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49" fontId="3" fillId="2" borderId="4" xfId="0" applyNumberFormat="1" applyFont="1" applyFill="1" applyBorder="1" applyAlignment="1">
      <alignment horizontal="center" vertical="center" textRotation="90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textRotation="90" wrapText="1"/>
    </xf>
    <xf numFmtId="49" fontId="2" fillId="2" borderId="3" xfId="0" applyNumberFormat="1" applyFont="1" applyFill="1" applyBorder="1" applyAlignment="1">
      <alignment horizontal="center" vertical="center" textRotation="90" wrapText="1"/>
    </xf>
    <xf numFmtId="49" fontId="2" fillId="2" borderId="4" xfId="0" applyNumberFormat="1" applyFont="1" applyFill="1" applyBorder="1" applyAlignment="1">
      <alignment horizontal="center" vertical="center" textRotation="90" wrapText="1"/>
    </xf>
    <xf numFmtId="49" fontId="13" fillId="4" borderId="2" xfId="0" applyNumberFormat="1" applyFont="1" applyFill="1" applyBorder="1" applyAlignment="1">
      <alignment horizontal="right" vertical="center" textRotation="90" wrapText="1"/>
    </xf>
    <xf numFmtId="49" fontId="13" fillId="4" borderId="3" xfId="0" applyNumberFormat="1" applyFont="1" applyFill="1" applyBorder="1" applyAlignment="1">
      <alignment horizontal="right" vertical="center" textRotation="90" wrapText="1"/>
    </xf>
    <xf numFmtId="49" fontId="13" fillId="4" borderId="4" xfId="0" applyNumberFormat="1" applyFont="1" applyFill="1" applyBorder="1" applyAlignment="1">
      <alignment horizontal="right" vertical="center" textRotation="90" wrapText="1"/>
    </xf>
    <xf numFmtId="49" fontId="13" fillId="4" borderId="2" xfId="0" applyNumberFormat="1" applyFont="1" applyFill="1" applyBorder="1" applyAlignment="1">
      <alignment horizontal="center" vertical="center" wrapText="1"/>
    </xf>
    <xf numFmtId="49" fontId="13" fillId="4" borderId="3" xfId="0" applyNumberFormat="1" applyFont="1" applyFill="1" applyBorder="1" applyAlignment="1">
      <alignment horizontal="center" vertical="center" wrapText="1"/>
    </xf>
    <xf numFmtId="49" fontId="13" fillId="4" borderId="4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14" fontId="2" fillId="4" borderId="3" xfId="0" applyNumberFormat="1" applyFont="1" applyFill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left" vertical="center"/>
    </xf>
    <xf numFmtId="49" fontId="2" fillId="4" borderId="3" xfId="0" applyNumberFormat="1" applyFont="1" applyFill="1" applyBorder="1" applyAlignment="1">
      <alignment horizontal="left" vertical="center"/>
    </xf>
    <xf numFmtId="49" fontId="2" fillId="4" borderId="4" xfId="0" applyNumberFormat="1" applyFont="1" applyFill="1" applyBorder="1" applyAlignment="1">
      <alignment horizontal="left" vertical="center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right" vertical="center" textRotation="90" wrapText="1"/>
    </xf>
    <xf numFmtId="49" fontId="2" fillId="4" borderId="4" xfId="0" applyNumberFormat="1" applyFont="1" applyFill="1" applyBorder="1" applyAlignment="1">
      <alignment horizontal="right" vertical="center" textRotation="90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left" vertical="center" wrapText="1"/>
    </xf>
    <xf numFmtId="0" fontId="13" fillId="4" borderId="20" xfId="0" applyFont="1" applyFill="1" applyBorder="1" applyAlignment="1">
      <alignment horizontal="left" vertical="center" wrapText="1"/>
    </xf>
    <xf numFmtId="0" fontId="13" fillId="4" borderId="18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textRotation="90" wrapText="1"/>
    </xf>
    <xf numFmtId="0" fontId="2" fillId="2" borderId="3" xfId="0" applyFont="1" applyFill="1" applyBorder="1" applyAlignment="1">
      <alignment horizontal="left" vertical="center" textRotation="90" wrapText="1"/>
    </xf>
    <xf numFmtId="0" fontId="2" fillId="2" borderId="4" xfId="0" applyFont="1" applyFill="1" applyBorder="1" applyAlignment="1">
      <alignment horizontal="left" vertical="center" textRotation="90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right" vertical="center" wrapText="1"/>
    </xf>
    <xf numFmtId="165" fontId="2" fillId="4" borderId="3" xfId="0" applyNumberFormat="1" applyFont="1" applyFill="1" applyBorder="1" applyAlignment="1">
      <alignment horizontal="right" vertical="center" wrapText="1"/>
    </xf>
    <xf numFmtId="165" fontId="2" fillId="4" borderId="4" xfId="0" applyNumberFormat="1" applyFont="1" applyFill="1" applyBorder="1" applyAlignment="1">
      <alignment horizontal="right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165" fontId="2" fillId="4" borderId="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N18" sqref="N18"/>
    </sheetView>
  </sheetViews>
  <sheetFormatPr defaultRowHeight="11.25" outlineLevelCol="1" x14ac:dyDescent="0.2"/>
  <cols>
    <col min="1" max="1" width="6.28515625" style="45" customWidth="1"/>
    <col min="2" max="2" width="18.5703125" style="71" customWidth="1"/>
    <col min="3" max="3" width="8.28515625" style="71" customWidth="1"/>
    <col min="4" max="4" width="5.5703125" style="71" customWidth="1"/>
    <col min="5" max="5" width="17.7109375" style="77" customWidth="1"/>
    <col min="6" max="6" width="5.42578125" style="73" customWidth="1"/>
    <col min="7" max="7" width="8.5703125" style="64" customWidth="1"/>
    <col min="8" max="8" width="14.42578125" style="64" customWidth="1"/>
    <col min="9" max="9" width="5.5703125" style="64" customWidth="1"/>
    <col min="10" max="10" width="8.85546875" style="64" customWidth="1"/>
    <col min="11" max="11" width="16.85546875" style="64" hidden="1" customWidth="1"/>
    <col min="12" max="13" width="6.7109375" style="65" hidden="1" customWidth="1" outlineLevel="1"/>
    <col min="14" max="14" width="7.85546875" style="65" customWidth="1" collapsed="1"/>
    <col min="15" max="15" width="9" style="65" customWidth="1"/>
    <col min="16" max="16" width="7.5703125" style="66" customWidth="1"/>
    <col min="17" max="17" width="8.7109375" style="67" customWidth="1" outlineLevel="1"/>
    <col min="18" max="19" width="8.28515625" style="45" customWidth="1"/>
    <col min="20" max="20" width="5.5703125" style="45" customWidth="1"/>
    <col min="21" max="21" width="5.7109375" style="45" customWidth="1"/>
    <col min="22" max="256" width="9.140625" style="45"/>
    <col min="257" max="257" width="4.7109375" style="45" customWidth="1"/>
    <col min="258" max="258" width="20.5703125" style="45" customWidth="1"/>
    <col min="259" max="259" width="20" style="45" customWidth="1"/>
    <col min="260" max="260" width="6.42578125" style="45" customWidth="1"/>
    <col min="261" max="261" width="8.5703125" style="45" customWidth="1"/>
    <col min="262" max="262" width="10.85546875" style="45" customWidth="1"/>
    <col min="263" max="263" width="8.42578125" style="45" customWidth="1"/>
    <col min="264" max="264" width="14.42578125" style="45" customWidth="1"/>
    <col min="265" max="265" width="6.28515625" style="45" customWidth="1"/>
    <col min="266" max="266" width="8.85546875" style="45" customWidth="1"/>
    <col min="267" max="269" width="0" style="45" hidden="1" customWidth="1"/>
    <col min="270" max="270" width="7.85546875" style="45" customWidth="1"/>
    <col min="271" max="272" width="7.5703125" style="45" customWidth="1"/>
    <col min="273" max="273" width="8.7109375" style="45" customWidth="1"/>
    <col min="274" max="274" width="11.5703125" style="45" bestFit="1" customWidth="1"/>
    <col min="275" max="512" width="9.140625" style="45"/>
    <col min="513" max="513" width="4.7109375" style="45" customWidth="1"/>
    <col min="514" max="514" width="20.5703125" style="45" customWidth="1"/>
    <col min="515" max="515" width="20" style="45" customWidth="1"/>
    <col min="516" max="516" width="6.42578125" style="45" customWidth="1"/>
    <col min="517" max="517" width="8.5703125" style="45" customWidth="1"/>
    <col min="518" max="518" width="10.85546875" style="45" customWidth="1"/>
    <col min="519" max="519" width="8.42578125" style="45" customWidth="1"/>
    <col min="520" max="520" width="14.42578125" style="45" customWidth="1"/>
    <col min="521" max="521" width="6.28515625" style="45" customWidth="1"/>
    <col min="522" max="522" width="8.85546875" style="45" customWidth="1"/>
    <col min="523" max="525" width="0" style="45" hidden="1" customWidth="1"/>
    <col min="526" max="526" width="7.85546875" style="45" customWidth="1"/>
    <col min="527" max="528" width="7.5703125" style="45" customWidth="1"/>
    <col min="529" max="529" width="8.7109375" style="45" customWidth="1"/>
    <col min="530" max="530" width="11.5703125" style="45" bestFit="1" customWidth="1"/>
    <col min="531" max="768" width="9.140625" style="45"/>
    <col min="769" max="769" width="4.7109375" style="45" customWidth="1"/>
    <col min="770" max="770" width="20.5703125" style="45" customWidth="1"/>
    <col min="771" max="771" width="20" style="45" customWidth="1"/>
    <col min="772" max="772" width="6.42578125" style="45" customWidth="1"/>
    <col min="773" max="773" width="8.5703125" style="45" customWidth="1"/>
    <col min="774" max="774" width="10.85546875" style="45" customWidth="1"/>
    <col min="775" max="775" width="8.42578125" style="45" customWidth="1"/>
    <col min="776" max="776" width="14.42578125" style="45" customWidth="1"/>
    <col min="777" max="777" width="6.28515625" style="45" customWidth="1"/>
    <col min="778" max="778" width="8.85546875" style="45" customWidth="1"/>
    <col min="779" max="781" width="0" style="45" hidden="1" customWidth="1"/>
    <col min="782" max="782" width="7.85546875" style="45" customWidth="1"/>
    <col min="783" max="784" width="7.5703125" style="45" customWidth="1"/>
    <col min="785" max="785" width="8.7109375" style="45" customWidth="1"/>
    <col min="786" max="786" width="11.5703125" style="45" bestFit="1" customWidth="1"/>
    <col min="787" max="1024" width="9.140625" style="45"/>
    <col min="1025" max="1025" width="4.7109375" style="45" customWidth="1"/>
    <col min="1026" max="1026" width="20.5703125" style="45" customWidth="1"/>
    <col min="1027" max="1027" width="20" style="45" customWidth="1"/>
    <col min="1028" max="1028" width="6.42578125" style="45" customWidth="1"/>
    <col min="1029" max="1029" width="8.5703125" style="45" customWidth="1"/>
    <col min="1030" max="1030" width="10.85546875" style="45" customWidth="1"/>
    <col min="1031" max="1031" width="8.42578125" style="45" customWidth="1"/>
    <col min="1032" max="1032" width="14.42578125" style="45" customWidth="1"/>
    <col min="1033" max="1033" width="6.28515625" style="45" customWidth="1"/>
    <col min="1034" max="1034" width="8.85546875" style="45" customWidth="1"/>
    <col min="1035" max="1037" width="0" style="45" hidden="1" customWidth="1"/>
    <col min="1038" max="1038" width="7.85546875" style="45" customWidth="1"/>
    <col min="1039" max="1040" width="7.5703125" style="45" customWidth="1"/>
    <col min="1041" max="1041" width="8.7109375" style="45" customWidth="1"/>
    <col min="1042" max="1042" width="11.5703125" style="45" bestFit="1" customWidth="1"/>
    <col min="1043" max="1280" width="9.140625" style="45"/>
    <col min="1281" max="1281" width="4.7109375" style="45" customWidth="1"/>
    <col min="1282" max="1282" width="20.5703125" style="45" customWidth="1"/>
    <col min="1283" max="1283" width="20" style="45" customWidth="1"/>
    <col min="1284" max="1284" width="6.42578125" style="45" customWidth="1"/>
    <col min="1285" max="1285" width="8.5703125" style="45" customWidth="1"/>
    <col min="1286" max="1286" width="10.85546875" style="45" customWidth="1"/>
    <col min="1287" max="1287" width="8.42578125" style="45" customWidth="1"/>
    <col min="1288" max="1288" width="14.42578125" style="45" customWidth="1"/>
    <col min="1289" max="1289" width="6.28515625" style="45" customWidth="1"/>
    <col min="1290" max="1290" width="8.85546875" style="45" customWidth="1"/>
    <col min="1291" max="1293" width="0" style="45" hidden="1" customWidth="1"/>
    <col min="1294" max="1294" width="7.85546875" style="45" customWidth="1"/>
    <col min="1295" max="1296" width="7.5703125" style="45" customWidth="1"/>
    <col min="1297" max="1297" width="8.7109375" style="45" customWidth="1"/>
    <col min="1298" max="1298" width="11.5703125" style="45" bestFit="1" customWidth="1"/>
    <col min="1299" max="1536" width="9.140625" style="45"/>
    <col min="1537" max="1537" width="4.7109375" style="45" customWidth="1"/>
    <col min="1538" max="1538" width="20.5703125" style="45" customWidth="1"/>
    <col min="1539" max="1539" width="20" style="45" customWidth="1"/>
    <col min="1540" max="1540" width="6.42578125" style="45" customWidth="1"/>
    <col min="1541" max="1541" width="8.5703125" style="45" customWidth="1"/>
    <col min="1542" max="1542" width="10.85546875" style="45" customWidth="1"/>
    <col min="1543" max="1543" width="8.42578125" style="45" customWidth="1"/>
    <col min="1544" max="1544" width="14.42578125" style="45" customWidth="1"/>
    <col min="1545" max="1545" width="6.28515625" style="45" customWidth="1"/>
    <col min="1546" max="1546" width="8.85546875" style="45" customWidth="1"/>
    <col min="1547" max="1549" width="0" style="45" hidden="1" customWidth="1"/>
    <col min="1550" max="1550" width="7.85546875" style="45" customWidth="1"/>
    <col min="1551" max="1552" width="7.5703125" style="45" customWidth="1"/>
    <col min="1553" max="1553" width="8.7109375" style="45" customWidth="1"/>
    <col min="1554" max="1554" width="11.5703125" style="45" bestFit="1" customWidth="1"/>
    <col min="1555" max="1792" width="9.140625" style="45"/>
    <col min="1793" max="1793" width="4.7109375" style="45" customWidth="1"/>
    <col min="1794" max="1794" width="20.5703125" style="45" customWidth="1"/>
    <col min="1795" max="1795" width="20" style="45" customWidth="1"/>
    <col min="1796" max="1796" width="6.42578125" style="45" customWidth="1"/>
    <col min="1797" max="1797" width="8.5703125" style="45" customWidth="1"/>
    <col min="1798" max="1798" width="10.85546875" style="45" customWidth="1"/>
    <col min="1799" max="1799" width="8.42578125" style="45" customWidth="1"/>
    <col min="1800" max="1800" width="14.42578125" style="45" customWidth="1"/>
    <col min="1801" max="1801" width="6.28515625" style="45" customWidth="1"/>
    <col min="1802" max="1802" width="8.85546875" style="45" customWidth="1"/>
    <col min="1803" max="1805" width="0" style="45" hidden="1" customWidth="1"/>
    <col min="1806" max="1806" width="7.85546875" style="45" customWidth="1"/>
    <col min="1807" max="1808" width="7.5703125" style="45" customWidth="1"/>
    <col min="1809" max="1809" width="8.7109375" style="45" customWidth="1"/>
    <col min="1810" max="1810" width="11.5703125" style="45" bestFit="1" customWidth="1"/>
    <col min="1811" max="2048" width="9.140625" style="45"/>
    <col min="2049" max="2049" width="4.7109375" style="45" customWidth="1"/>
    <col min="2050" max="2050" width="20.5703125" style="45" customWidth="1"/>
    <col min="2051" max="2051" width="20" style="45" customWidth="1"/>
    <col min="2052" max="2052" width="6.42578125" style="45" customWidth="1"/>
    <col min="2053" max="2053" width="8.5703125" style="45" customWidth="1"/>
    <col min="2054" max="2054" width="10.85546875" style="45" customWidth="1"/>
    <col min="2055" max="2055" width="8.42578125" style="45" customWidth="1"/>
    <col min="2056" max="2056" width="14.42578125" style="45" customWidth="1"/>
    <col min="2057" max="2057" width="6.28515625" style="45" customWidth="1"/>
    <col min="2058" max="2058" width="8.85546875" style="45" customWidth="1"/>
    <col min="2059" max="2061" width="0" style="45" hidden="1" customWidth="1"/>
    <col min="2062" max="2062" width="7.85546875" style="45" customWidth="1"/>
    <col min="2063" max="2064" width="7.5703125" style="45" customWidth="1"/>
    <col min="2065" max="2065" width="8.7109375" style="45" customWidth="1"/>
    <col min="2066" max="2066" width="11.5703125" style="45" bestFit="1" customWidth="1"/>
    <col min="2067" max="2304" width="9.140625" style="45"/>
    <col min="2305" max="2305" width="4.7109375" style="45" customWidth="1"/>
    <col min="2306" max="2306" width="20.5703125" style="45" customWidth="1"/>
    <col min="2307" max="2307" width="20" style="45" customWidth="1"/>
    <col min="2308" max="2308" width="6.42578125" style="45" customWidth="1"/>
    <col min="2309" max="2309" width="8.5703125" style="45" customWidth="1"/>
    <col min="2310" max="2310" width="10.85546875" style="45" customWidth="1"/>
    <col min="2311" max="2311" width="8.42578125" style="45" customWidth="1"/>
    <col min="2312" max="2312" width="14.42578125" style="45" customWidth="1"/>
    <col min="2313" max="2313" width="6.28515625" style="45" customWidth="1"/>
    <col min="2314" max="2314" width="8.85546875" style="45" customWidth="1"/>
    <col min="2315" max="2317" width="0" style="45" hidden="1" customWidth="1"/>
    <col min="2318" max="2318" width="7.85546875" style="45" customWidth="1"/>
    <col min="2319" max="2320" width="7.5703125" style="45" customWidth="1"/>
    <col min="2321" max="2321" width="8.7109375" style="45" customWidth="1"/>
    <col min="2322" max="2322" width="11.5703125" style="45" bestFit="1" customWidth="1"/>
    <col min="2323" max="2560" width="9.140625" style="45"/>
    <col min="2561" max="2561" width="4.7109375" style="45" customWidth="1"/>
    <col min="2562" max="2562" width="20.5703125" style="45" customWidth="1"/>
    <col min="2563" max="2563" width="20" style="45" customWidth="1"/>
    <col min="2564" max="2564" width="6.42578125" style="45" customWidth="1"/>
    <col min="2565" max="2565" width="8.5703125" style="45" customWidth="1"/>
    <col min="2566" max="2566" width="10.85546875" style="45" customWidth="1"/>
    <col min="2567" max="2567" width="8.42578125" style="45" customWidth="1"/>
    <col min="2568" max="2568" width="14.42578125" style="45" customWidth="1"/>
    <col min="2569" max="2569" width="6.28515625" style="45" customWidth="1"/>
    <col min="2570" max="2570" width="8.85546875" style="45" customWidth="1"/>
    <col min="2571" max="2573" width="0" style="45" hidden="1" customWidth="1"/>
    <col min="2574" max="2574" width="7.85546875" style="45" customWidth="1"/>
    <col min="2575" max="2576" width="7.5703125" style="45" customWidth="1"/>
    <col min="2577" max="2577" width="8.7109375" style="45" customWidth="1"/>
    <col min="2578" max="2578" width="11.5703125" style="45" bestFit="1" customWidth="1"/>
    <col min="2579" max="2816" width="9.140625" style="45"/>
    <col min="2817" max="2817" width="4.7109375" style="45" customWidth="1"/>
    <col min="2818" max="2818" width="20.5703125" style="45" customWidth="1"/>
    <col min="2819" max="2819" width="20" style="45" customWidth="1"/>
    <col min="2820" max="2820" width="6.42578125" style="45" customWidth="1"/>
    <col min="2821" max="2821" width="8.5703125" style="45" customWidth="1"/>
    <col min="2822" max="2822" width="10.85546875" style="45" customWidth="1"/>
    <col min="2823" max="2823" width="8.42578125" style="45" customWidth="1"/>
    <col min="2824" max="2824" width="14.42578125" style="45" customWidth="1"/>
    <col min="2825" max="2825" width="6.28515625" style="45" customWidth="1"/>
    <col min="2826" max="2826" width="8.85546875" style="45" customWidth="1"/>
    <col min="2827" max="2829" width="0" style="45" hidden="1" customWidth="1"/>
    <col min="2830" max="2830" width="7.85546875" style="45" customWidth="1"/>
    <col min="2831" max="2832" width="7.5703125" style="45" customWidth="1"/>
    <col min="2833" max="2833" width="8.7109375" style="45" customWidth="1"/>
    <col min="2834" max="2834" width="11.5703125" style="45" bestFit="1" customWidth="1"/>
    <col min="2835" max="3072" width="9.140625" style="45"/>
    <col min="3073" max="3073" width="4.7109375" style="45" customWidth="1"/>
    <col min="3074" max="3074" width="20.5703125" style="45" customWidth="1"/>
    <col min="3075" max="3075" width="20" style="45" customWidth="1"/>
    <col min="3076" max="3076" width="6.42578125" style="45" customWidth="1"/>
    <col min="3077" max="3077" width="8.5703125" style="45" customWidth="1"/>
    <col min="3078" max="3078" width="10.85546875" style="45" customWidth="1"/>
    <col min="3079" max="3079" width="8.42578125" style="45" customWidth="1"/>
    <col min="3080" max="3080" width="14.42578125" style="45" customWidth="1"/>
    <col min="3081" max="3081" width="6.28515625" style="45" customWidth="1"/>
    <col min="3082" max="3082" width="8.85546875" style="45" customWidth="1"/>
    <col min="3083" max="3085" width="0" style="45" hidden="1" customWidth="1"/>
    <col min="3086" max="3086" width="7.85546875" style="45" customWidth="1"/>
    <col min="3087" max="3088" width="7.5703125" style="45" customWidth="1"/>
    <col min="3089" max="3089" width="8.7109375" style="45" customWidth="1"/>
    <col min="3090" max="3090" width="11.5703125" style="45" bestFit="1" customWidth="1"/>
    <col min="3091" max="3328" width="9.140625" style="45"/>
    <col min="3329" max="3329" width="4.7109375" style="45" customWidth="1"/>
    <col min="3330" max="3330" width="20.5703125" style="45" customWidth="1"/>
    <col min="3331" max="3331" width="20" style="45" customWidth="1"/>
    <col min="3332" max="3332" width="6.42578125" style="45" customWidth="1"/>
    <col min="3333" max="3333" width="8.5703125" style="45" customWidth="1"/>
    <col min="3334" max="3334" width="10.85546875" style="45" customWidth="1"/>
    <col min="3335" max="3335" width="8.42578125" style="45" customWidth="1"/>
    <col min="3336" max="3336" width="14.42578125" style="45" customWidth="1"/>
    <col min="3337" max="3337" width="6.28515625" style="45" customWidth="1"/>
    <col min="3338" max="3338" width="8.85546875" style="45" customWidth="1"/>
    <col min="3339" max="3341" width="0" style="45" hidden="1" customWidth="1"/>
    <col min="3342" max="3342" width="7.85546875" style="45" customWidth="1"/>
    <col min="3343" max="3344" width="7.5703125" style="45" customWidth="1"/>
    <col min="3345" max="3345" width="8.7109375" style="45" customWidth="1"/>
    <col min="3346" max="3346" width="11.5703125" style="45" bestFit="1" customWidth="1"/>
    <col min="3347" max="3584" width="9.140625" style="45"/>
    <col min="3585" max="3585" width="4.7109375" style="45" customWidth="1"/>
    <col min="3586" max="3586" width="20.5703125" style="45" customWidth="1"/>
    <col min="3587" max="3587" width="20" style="45" customWidth="1"/>
    <col min="3588" max="3588" width="6.42578125" style="45" customWidth="1"/>
    <col min="3589" max="3589" width="8.5703125" style="45" customWidth="1"/>
    <col min="3590" max="3590" width="10.85546875" style="45" customWidth="1"/>
    <col min="3591" max="3591" width="8.42578125" style="45" customWidth="1"/>
    <col min="3592" max="3592" width="14.42578125" style="45" customWidth="1"/>
    <col min="3593" max="3593" width="6.28515625" style="45" customWidth="1"/>
    <col min="3594" max="3594" width="8.85546875" style="45" customWidth="1"/>
    <col min="3595" max="3597" width="0" style="45" hidden="1" customWidth="1"/>
    <col min="3598" max="3598" width="7.85546875" style="45" customWidth="1"/>
    <col min="3599" max="3600" width="7.5703125" style="45" customWidth="1"/>
    <col min="3601" max="3601" width="8.7109375" style="45" customWidth="1"/>
    <col min="3602" max="3602" width="11.5703125" style="45" bestFit="1" customWidth="1"/>
    <col min="3603" max="3840" width="9.140625" style="45"/>
    <col min="3841" max="3841" width="4.7109375" style="45" customWidth="1"/>
    <col min="3842" max="3842" width="20.5703125" style="45" customWidth="1"/>
    <col min="3843" max="3843" width="20" style="45" customWidth="1"/>
    <col min="3844" max="3844" width="6.42578125" style="45" customWidth="1"/>
    <col min="3845" max="3845" width="8.5703125" style="45" customWidth="1"/>
    <col min="3846" max="3846" width="10.85546875" style="45" customWidth="1"/>
    <col min="3847" max="3847" width="8.42578125" style="45" customWidth="1"/>
    <col min="3848" max="3848" width="14.42578125" style="45" customWidth="1"/>
    <col min="3849" max="3849" width="6.28515625" style="45" customWidth="1"/>
    <col min="3850" max="3850" width="8.85546875" style="45" customWidth="1"/>
    <col min="3851" max="3853" width="0" style="45" hidden="1" customWidth="1"/>
    <col min="3854" max="3854" width="7.85546875" style="45" customWidth="1"/>
    <col min="3855" max="3856" width="7.5703125" style="45" customWidth="1"/>
    <col min="3857" max="3857" width="8.7109375" style="45" customWidth="1"/>
    <col min="3858" max="3858" width="11.5703125" style="45" bestFit="1" customWidth="1"/>
    <col min="3859" max="4096" width="9.140625" style="45"/>
    <col min="4097" max="4097" width="4.7109375" style="45" customWidth="1"/>
    <col min="4098" max="4098" width="20.5703125" style="45" customWidth="1"/>
    <col min="4099" max="4099" width="20" style="45" customWidth="1"/>
    <col min="4100" max="4100" width="6.42578125" style="45" customWidth="1"/>
    <col min="4101" max="4101" width="8.5703125" style="45" customWidth="1"/>
    <col min="4102" max="4102" width="10.85546875" style="45" customWidth="1"/>
    <col min="4103" max="4103" width="8.42578125" style="45" customWidth="1"/>
    <col min="4104" max="4104" width="14.42578125" style="45" customWidth="1"/>
    <col min="4105" max="4105" width="6.28515625" style="45" customWidth="1"/>
    <col min="4106" max="4106" width="8.85546875" style="45" customWidth="1"/>
    <col min="4107" max="4109" width="0" style="45" hidden="1" customWidth="1"/>
    <col min="4110" max="4110" width="7.85546875" style="45" customWidth="1"/>
    <col min="4111" max="4112" width="7.5703125" style="45" customWidth="1"/>
    <col min="4113" max="4113" width="8.7109375" style="45" customWidth="1"/>
    <col min="4114" max="4114" width="11.5703125" style="45" bestFit="1" customWidth="1"/>
    <col min="4115" max="4352" width="9.140625" style="45"/>
    <col min="4353" max="4353" width="4.7109375" style="45" customWidth="1"/>
    <col min="4354" max="4354" width="20.5703125" style="45" customWidth="1"/>
    <col min="4355" max="4355" width="20" style="45" customWidth="1"/>
    <col min="4356" max="4356" width="6.42578125" style="45" customWidth="1"/>
    <col min="4357" max="4357" width="8.5703125" style="45" customWidth="1"/>
    <col min="4358" max="4358" width="10.85546875" style="45" customWidth="1"/>
    <col min="4359" max="4359" width="8.42578125" style="45" customWidth="1"/>
    <col min="4360" max="4360" width="14.42578125" style="45" customWidth="1"/>
    <col min="4361" max="4361" width="6.28515625" style="45" customWidth="1"/>
    <col min="4362" max="4362" width="8.85546875" style="45" customWidth="1"/>
    <col min="4363" max="4365" width="0" style="45" hidden="1" customWidth="1"/>
    <col min="4366" max="4366" width="7.85546875" style="45" customWidth="1"/>
    <col min="4367" max="4368" width="7.5703125" style="45" customWidth="1"/>
    <col min="4369" max="4369" width="8.7109375" style="45" customWidth="1"/>
    <col min="4370" max="4370" width="11.5703125" style="45" bestFit="1" customWidth="1"/>
    <col min="4371" max="4608" width="9.140625" style="45"/>
    <col min="4609" max="4609" width="4.7109375" style="45" customWidth="1"/>
    <col min="4610" max="4610" width="20.5703125" style="45" customWidth="1"/>
    <col min="4611" max="4611" width="20" style="45" customWidth="1"/>
    <col min="4612" max="4612" width="6.42578125" style="45" customWidth="1"/>
    <col min="4613" max="4613" width="8.5703125" style="45" customWidth="1"/>
    <col min="4614" max="4614" width="10.85546875" style="45" customWidth="1"/>
    <col min="4615" max="4615" width="8.42578125" style="45" customWidth="1"/>
    <col min="4616" max="4616" width="14.42578125" style="45" customWidth="1"/>
    <col min="4617" max="4617" width="6.28515625" style="45" customWidth="1"/>
    <col min="4618" max="4618" width="8.85546875" style="45" customWidth="1"/>
    <col min="4619" max="4621" width="0" style="45" hidden="1" customWidth="1"/>
    <col min="4622" max="4622" width="7.85546875" style="45" customWidth="1"/>
    <col min="4623" max="4624" width="7.5703125" style="45" customWidth="1"/>
    <col min="4625" max="4625" width="8.7109375" style="45" customWidth="1"/>
    <col min="4626" max="4626" width="11.5703125" style="45" bestFit="1" customWidth="1"/>
    <col min="4627" max="4864" width="9.140625" style="45"/>
    <col min="4865" max="4865" width="4.7109375" style="45" customWidth="1"/>
    <col min="4866" max="4866" width="20.5703125" style="45" customWidth="1"/>
    <col min="4867" max="4867" width="20" style="45" customWidth="1"/>
    <col min="4868" max="4868" width="6.42578125" style="45" customWidth="1"/>
    <col min="4869" max="4869" width="8.5703125" style="45" customWidth="1"/>
    <col min="4870" max="4870" width="10.85546875" style="45" customWidth="1"/>
    <col min="4871" max="4871" width="8.42578125" style="45" customWidth="1"/>
    <col min="4872" max="4872" width="14.42578125" style="45" customWidth="1"/>
    <col min="4873" max="4873" width="6.28515625" style="45" customWidth="1"/>
    <col min="4874" max="4874" width="8.85546875" style="45" customWidth="1"/>
    <col min="4875" max="4877" width="0" style="45" hidden="1" customWidth="1"/>
    <col min="4878" max="4878" width="7.85546875" style="45" customWidth="1"/>
    <col min="4879" max="4880" width="7.5703125" style="45" customWidth="1"/>
    <col min="4881" max="4881" width="8.7109375" style="45" customWidth="1"/>
    <col min="4882" max="4882" width="11.5703125" style="45" bestFit="1" customWidth="1"/>
    <col min="4883" max="5120" width="9.140625" style="45"/>
    <col min="5121" max="5121" width="4.7109375" style="45" customWidth="1"/>
    <col min="5122" max="5122" width="20.5703125" style="45" customWidth="1"/>
    <col min="5123" max="5123" width="20" style="45" customWidth="1"/>
    <col min="5124" max="5124" width="6.42578125" style="45" customWidth="1"/>
    <col min="5125" max="5125" width="8.5703125" style="45" customWidth="1"/>
    <col min="5126" max="5126" width="10.85546875" style="45" customWidth="1"/>
    <col min="5127" max="5127" width="8.42578125" style="45" customWidth="1"/>
    <col min="5128" max="5128" width="14.42578125" style="45" customWidth="1"/>
    <col min="5129" max="5129" width="6.28515625" style="45" customWidth="1"/>
    <col min="5130" max="5130" width="8.85546875" style="45" customWidth="1"/>
    <col min="5131" max="5133" width="0" style="45" hidden="1" customWidth="1"/>
    <col min="5134" max="5134" width="7.85546875" style="45" customWidth="1"/>
    <col min="5135" max="5136" width="7.5703125" style="45" customWidth="1"/>
    <col min="5137" max="5137" width="8.7109375" style="45" customWidth="1"/>
    <col min="5138" max="5138" width="11.5703125" style="45" bestFit="1" customWidth="1"/>
    <col min="5139" max="5376" width="9.140625" style="45"/>
    <col min="5377" max="5377" width="4.7109375" style="45" customWidth="1"/>
    <col min="5378" max="5378" width="20.5703125" style="45" customWidth="1"/>
    <col min="5379" max="5379" width="20" style="45" customWidth="1"/>
    <col min="5380" max="5380" width="6.42578125" style="45" customWidth="1"/>
    <col min="5381" max="5381" width="8.5703125" style="45" customWidth="1"/>
    <col min="5382" max="5382" width="10.85546875" style="45" customWidth="1"/>
    <col min="5383" max="5383" width="8.42578125" style="45" customWidth="1"/>
    <col min="5384" max="5384" width="14.42578125" style="45" customWidth="1"/>
    <col min="5385" max="5385" width="6.28515625" style="45" customWidth="1"/>
    <col min="5386" max="5386" width="8.85546875" style="45" customWidth="1"/>
    <col min="5387" max="5389" width="0" style="45" hidden="1" customWidth="1"/>
    <col min="5390" max="5390" width="7.85546875" style="45" customWidth="1"/>
    <col min="5391" max="5392" width="7.5703125" style="45" customWidth="1"/>
    <col min="5393" max="5393" width="8.7109375" style="45" customWidth="1"/>
    <col min="5394" max="5394" width="11.5703125" style="45" bestFit="1" customWidth="1"/>
    <col min="5395" max="5632" width="9.140625" style="45"/>
    <col min="5633" max="5633" width="4.7109375" style="45" customWidth="1"/>
    <col min="5634" max="5634" width="20.5703125" style="45" customWidth="1"/>
    <col min="5635" max="5635" width="20" style="45" customWidth="1"/>
    <col min="5636" max="5636" width="6.42578125" style="45" customWidth="1"/>
    <col min="5637" max="5637" width="8.5703125" style="45" customWidth="1"/>
    <col min="5638" max="5638" width="10.85546875" style="45" customWidth="1"/>
    <col min="5639" max="5639" width="8.42578125" style="45" customWidth="1"/>
    <col min="5640" max="5640" width="14.42578125" style="45" customWidth="1"/>
    <col min="5641" max="5641" width="6.28515625" style="45" customWidth="1"/>
    <col min="5642" max="5642" width="8.85546875" style="45" customWidth="1"/>
    <col min="5643" max="5645" width="0" style="45" hidden="1" customWidth="1"/>
    <col min="5646" max="5646" width="7.85546875" style="45" customWidth="1"/>
    <col min="5647" max="5648" width="7.5703125" style="45" customWidth="1"/>
    <col min="5649" max="5649" width="8.7109375" style="45" customWidth="1"/>
    <col min="5650" max="5650" width="11.5703125" style="45" bestFit="1" customWidth="1"/>
    <col min="5651" max="5888" width="9.140625" style="45"/>
    <col min="5889" max="5889" width="4.7109375" style="45" customWidth="1"/>
    <col min="5890" max="5890" width="20.5703125" style="45" customWidth="1"/>
    <col min="5891" max="5891" width="20" style="45" customWidth="1"/>
    <col min="5892" max="5892" width="6.42578125" style="45" customWidth="1"/>
    <col min="5893" max="5893" width="8.5703125" style="45" customWidth="1"/>
    <col min="5894" max="5894" width="10.85546875" style="45" customWidth="1"/>
    <col min="5895" max="5895" width="8.42578125" style="45" customWidth="1"/>
    <col min="5896" max="5896" width="14.42578125" style="45" customWidth="1"/>
    <col min="5897" max="5897" width="6.28515625" style="45" customWidth="1"/>
    <col min="5898" max="5898" width="8.85546875" style="45" customWidth="1"/>
    <col min="5899" max="5901" width="0" style="45" hidden="1" customWidth="1"/>
    <col min="5902" max="5902" width="7.85546875" style="45" customWidth="1"/>
    <col min="5903" max="5904" width="7.5703125" style="45" customWidth="1"/>
    <col min="5905" max="5905" width="8.7109375" style="45" customWidth="1"/>
    <col min="5906" max="5906" width="11.5703125" style="45" bestFit="1" customWidth="1"/>
    <col min="5907" max="6144" width="9.140625" style="45"/>
    <col min="6145" max="6145" width="4.7109375" style="45" customWidth="1"/>
    <col min="6146" max="6146" width="20.5703125" style="45" customWidth="1"/>
    <col min="6147" max="6147" width="20" style="45" customWidth="1"/>
    <col min="6148" max="6148" width="6.42578125" style="45" customWidth="1"/>
    <col min="6149" max="6149" width="8.5703125" style="45" customWidth="1"/>
    <col min="6150" max="6150" width="10.85546875" style="45" customWidth="1"/>
    <col min="6151" max="6151" width="8.42578125" style="45" customWidth="1"/>
    <col min="6152" max="6152" width="14.42578125" style="45" customWidth="1"/>
    <col min="6153" max="6153" width="6.28515625" style="45" customWidth="1"/>
    <col min="6154" max="6154" width="8.85546875" style="45" customWidth="1"/>
    <col min="6155" max="6157" width="0" style="45" hidden="1" customWidth="1"/>
    <col min="6158" max="6158" width="7.85546875" style="45" customWidth="1"/>
    <col min="6159" max="6160" width="7.5703125" style="45" customWidth="1"/>
    <col min="6161" max="6161" width="8.7109375" style="45" customWidth="1"/>
    <col min="6162" max="6162" width="11.5703125" style="45" bestFit="1" customWidth="1"/>
    <col min="6163" max="6400" width="9.140625" style="45"/>
    <col min="6401" max="6401" width="4.7109375" style="45" customWidth="1"/>
    <col min="6402" max="6402" width="20.5703125" style="45" customWidth="1"/>
    <col min="6403" max="6403" width="20" style="45" customWidth="1"/>
    <col min="6404" max="6404" width="6.42578125" style="45" customWidth="1"/>
    <col min="6405" max="6405" width="8.5703125" style="45" customWidth="1"/>
    <col min="6406" max="6406" width="10.85546875" style="45" customWidth="1"/>
    <col min="6407" max="6407" width="8.42578125" style="45" customWidth="1"/>
    <col min="6408" max="6408" width="14.42578125" style="45" customWidth="1"/>
    <col min="6409" max="6409" width="6.28515625" style="45" customWidth="1"/>
    <col min="6410" max="6410" width="8.85546875" style="45" customWidth="1"/>
    <col min="6411" max="6413" width="0" style="45" hidden="1" customWidth="1"/>
    <col min="6414" max="6414" width="7.85546875" style="45" customWidth="1"/>
    <col min="6415" max="6416" width="7.5703125" style="45" customWidth="1"/>
    <col min="6417" max="6417" width="8.7109375" style="45" customWidth="1"/>
    <col min="6418" max="6418" width="11.5703125" style="45" bestFit="1" customWidth="1"/>
    <col min="6419" max="6656" width="9.140625" style="45"/>
    <col min="6657" max="6657" width="4.7109375" style="45" customWidth="1"/>
    <col min="6658" max="6658" width="20.5703125" style="45" customWidth="1"/>
    <col min="6659" max="6659" width="20" style="45" customWidth="1"/>
    <col min="6660" max="6660" width="6.42578125" style="45" customWidth="1"/>
    <col min="6661" max="6661" width="8.5703125" style="45" customWidth="1"/>
    <col min="6662" max="6662" width="10.85546875" style="45" customWidth="1"/>
    <col min="6663" max="6663" width="8.42578125" style="45" customWidth="1"/>
    <col min="6664" max="6664" width="14.42578125" style="45" customWidth="1"/>
    <col min="6665" max="6665" width="6.28515625" style="45" customWidth="1"/>
    <col min="6666" max="6666" width="8.85546875" style="45" customWidth="1"/>
    <col min="6667" max="6669" width="0" style="45" hidden="1" customWidth="1"/>
    <col min="6670" max="6670" width="7.85546875" style="45" customWidth="1"/>
    <col min="6671" max="6672" width="7.5703125" style="45" customWidth="1"/>
    <col min="6673" max="6673" width="8.7109375" style="45" customWidth="1"/>
    <col min="6674" max="6674" width="11.5703125" style="45" bestFit="1" customWidth="1"/>
    <col min="6675" max="6912" width="9.140625" style="45"/>
    <col min="6913" max="6913" width="4.7109375" style="45" customWidth="1"/>
    <col min="6914" max="6914" width="20.5703125" style="45" customWidth="1"/>
    <col min="6915" max="6915" width="20" style="45" customWidth="1"/>
    <col min="6916" max="6916" width="6.42578125" style="45" customWidth="1"/>
    <col min="6917" max="6917" width="8.5703125" style="45" customWidth="1"/>
    <col min="6918" max="6918" width="10.85546875" style="45" customWidth="1"/>
    <col min="6919" max="6919" width="8.42578125" style="45" customWidth="1"/>
    <col min="6920" max="6920" width="14.42578125" style="45" customWidth="1"/>
    <col min="6921" max="6921" width="6.28515625" style="45" customWidth="1"/>
    <col min="6922" max="6922" width="8.85546875" style="45" customWidth="1"/>
    <col min="6923" max="6925" width="0" style="45" hidden="1" customWidth="1"/>
    <col min="6926" max="6926" width="7.85546875" style="45" customWidth="1"/>
    <col min="6927" max="6928" width="7.5703125" style="45" customWidth="1"/>
    <col min="6929" max="6929" width="8.7109375" style="45" customWidth="1"/>
    <col min="6930" max="6930" width="11.5703125" style="45" bestFit="1" customWidth="1"/>
    <col min="6931" max="7168" width="9.140625" style="45"/>
    <col min="7169" max="7169" width="4.7109375" style="45" customWidth="1"/>
    <col min="7170" max="7170" width="20.5703125" style="45" customWidth="1"/>
    <col min="7171" max="7171" width="20" style="45" customWidth="1"/>
    <col min="7172" max="7172" width="6.42578125" style="45" customWidth="1"/>
    <col min="7173" max="7173" width="8.5703125" style="45" customWidth="1"/>
    <col min="7174" max="7174" width="10.85546875" style="45" customWidth="1"/>
    <col min="7175" max="7175" width="8.42578125" style="45" customWidth="1"/>
    <col min="7176" max="7176" width="14.42578125" style="45" customWidth="1"/>
    <col min="7177" max="7177" width="6.28515625" style="45" customWidth="1"/>
    <col min="7178" max="7178" width="8.85546875" style="45" customWidth="1"/>
    <col min="7179" max="7181" width="0" style="45" hidden="1" customWidth="1"/>
    <col min="7182" max="7182" width="7.85546875" style="45" customWidth="1"/>
    <col min="7183" max="7184" width="7.5703125" style="45" customWidth="1"/>
    <col min="7185" max="7185" width="8.7109375" style="45" customWidth="1"/>
    <col min="7186" max="7186" width="11.5703125" style="45" bestFit="1" customWidth="1"/>
    <col min="7187" max="7424" width="9.140625" style="45"/>
    <col min="7425" max="7425" width="4.7109375" style="45" customWidth="1"/>
    <col min="7426" max="7426" width="20.5703125" style="45" customWidth="1"/>
    <col min="7427" max="7427" width="20" style="45" customWidth="1"/>
    <col min="7428" max="7428" width="6.42578125" style="45" customWidth="1"/>
    <col min="7429" max="7429" width="8.5703125" style="45" customWidth="1"/>
    <col min="7430" max="7430" width="10.85546875" style="45" customWidth="1"/>
    <col min="7431" max="7431" width="8.42578125" style="45" customWidth="1"/>
    <col min="7432" max="7432" width="14.42578125" style="45" customWidth="1"/>
    <col min="7433" max="7433" width="6.28515625" style="45" customWidth="1"/>
    <col min="7434" max="7434" width="8.85546875" style="45" customWidth="1"/>
    <col min="7435" max="7437" width="0" style="45" hidden="1" customWidth="1"/>
    <col min="7438" max="7438" width="7.85546875" style="45" customWidth="1"/>
    <col min="7439" max="7440" width="7.5703125" style="45" customWidth="1"/>
    <col min="7441" max="7441" width="8.7109375" style="45" customWidth="1"/>
    <col min="7442" max="7442" width="11.5703125" style="45" bestFit="1" customWidth="1"/>
    <col min="7443" max="7680" width="9.140625" style="45"/>
    <col min="7681" max="7681" width="4.7109375" style="45" customWidth="1"/>
    <col min="7682" max="7682" width="20.5703125" style="45" customWidth="1"/>
    <col min="7683" max="7683" width="20" style="45" customWidth="1"/>
    <col min="7684" max="7684" width="6.42578125" style="45" customWidth="1"/>
    <col min="7685" max="7685" width="8.5703125" style="45" customWidth="1"/>
    <col min="7686" max="7686" width="10.85546875" style="45" customWidth="1"/>
    <col min="7687" max="7687" width="8.42578125" style="45" customWidth="1"/>
    <col min="7688" max="7688" width="14.42578125" style="45" customWidth="1"/>
    <col min="7689" max="7689" width="6.28515625" style="45" customWidth="1"/>
    <col min="7690" max="7690" width="8.85546875" style="45" customWidth="1"/>
    <col min="7691" max="7693" width="0" style="45" hidden="1" customWidth="1"/>
    <col min="7694" max="7694" width="7.85546875" style="45" customWidth="1"/>
    <col min="7695" max="7696" width="7.5703125" style="45" customWidth="1"/>
    <col min="7697" max="7697" width="8.7109375" style="45" customWidth="1"/>
    <col min="7698" max="7698" width="11.5703125" style="45" bestFit="1" customWidth="1"/>
    <col min="7699" max="7936" width="9.140625" style="45"/>
    <col min="7937" max="7937" width="4.7109375" style="45" customWidth="1"/>
    <col min="7938" max="7938" width="20.5703125" style="45" customWidth="1"/>
    <col min="7939" max="7939" width="20" style="45" customWidth="1"/>
    <col min="7940" max="7940" width="6.42578125" style="45" customWidth="1"/>
    <col min="7941" max="7941" width="8.5703125" style="45" customWidth="1"/>
    <col min="7942" max="7942" width="10.85546875" style="45" customWidth="1"/>
    <col min="7943" max="7943" width="8.42578125" style="45" customWidth="1"/>
    <col min="7944" max="7944" width="14.42578125" style="45" customWidth="1"/>
    <col min="7945" max="7945" width="6.28515625" style="45" customWidth="1"/>
    <col min="7946" max="7946" width="8.85546875" style="45" customWidth="1"/>
    <col min="7947" max="7949" width="0" style="45" hidden="1" customWidth="1"/>
    <col min="7950" max="7950" width="7.85546875" style="45" customWidth="1"/>
    <col min="7951" max="7952" width="7.5703125" style="45" customWidth="1"/>
    <col min="7953" max="7953" width="8.7109375" style="45" customWidth="1"/>
    <col min="7954" max="7954" width="11.5703125" style="45" bestFit="1" customWidth="1"/>
    <col min="7955" max="8192" width="9.140625" style="45"/>
    <col min="8193" max="8193" width="4.7109375" style="45" customWidth="1"/>
    <col min="8194" max="8194" width="20.5703125" style="45" customWidth="1"/>
    <col min="8195" max="8195" width="20" style="45" customWidth="1"/>
    <col min="8196" max="8196" width="6.42578125" style="45" customWidth="1"/>
    <col min="8197" max="8197" width="8.5703125" style="45" customWidth="1"/>
    <col min="8198" max="8198" width="10.85546875" style="45" customWidth="1"/>
    <col min="8199" max="8199" width="8.42578125" style="45" customWidth="1"/>
    <col min="8200" max="8200" width="14.42578125" style="45" customWidth="1"/>
    <col min="8201" max="8201" width="6.28515625" style="45" customWidth="1"/>
    <col min="8202" max="8202" width="8.85546875" style="45" customWidth="1"/>
    <col min="8203" max="8205" width="0" style="45" hidden="1" customWidth="1"/>
    <col min="8206" max="8206" width="7.85546875" style="45" customWidth="1"/>
    <col min="8207" max="8208" width="7.5703125" style="45" customWidth="1"/>
    <col min="8209" max="8209" width="8.7109375" style="45" customWidth="1"/>
    <col min="8210" max="8210" width="11.5703125" style="45" bestFit="1" customWidth="1"/>
    <col min="8211" max="8448" width="9.140625" style="45"/>
    <col min="8449" max="8449" width="4.7109375" style="45" customWidth="1"/>
    <col min="8450" max="8450" width="20.5703125" style="45" customWidth="1"/>
    <col min="8451" max="8451" width="20" style="45" customWidth="1"/>
    <col min="8452" max="8452" width="6.42578125" style="45" customWidth="1"/>
    <col min="8453" max="8453" width="8.5703125" style="45" customWidth="1"/>
    <col min="8454" max="8454" width="10.85546875" style="45" customWidth="1"/>
    <col min="8455" max="8455" width="8.42578125" style="45" customWidth="1"/>
    <col min="8456" max="8456" width="14.42578125" style="45" customWidth="1"/>
    <col min="8457" max="8457" width="6.28515625" style="45" customWidth="1"/>
    <col min="8458" max="8458" width="8.85546875" style="45" customWidth="1"/>
    <col min="8459" max="8461" width="0" style="45" hidden="1" customWidth="1"/>
    <col min="8462" max="8462" width="7.85546875" style="45" customWidth="1"/>
    <col min="8463" max="8464" width="7.5703125" style="45" customWidth="1"/>
    <col min="8465" max="8465" width="8.7109375" style="45" customWidth="1"/>
    <col min="8466" max="8466" width="11.5703125" style="45" bestFit="1" customWidth="1"/>
    <col min="8467" max="8704" width="9.140625" style="45"/>
    <col min="8705" max="8705" width="4.7109375" style="45" customWidth="1"/>
    <col min="8706" max="8706" width="20.5703125" style="45" customWidth="1"/>
    <col min="8707" max="8707" width="20" style="45" customWidth="1"/>
    <col min="8708" max="8708" width="6.42578125" style="45" customWidth="1"/>
    <col min="8709" max="8709" width="8.5703125" style="45" customWidth="1"/>
    <col min="8710" max="8710" width="10.85546875" style="45" customWidth="1"/>
    <col min="8711" max="8711" width="8.42578125" style="45" customWidth="1"/>
    <col min="8712" max="8712" width="14.42578125" style="45" customWidth="1"/>
    <col min="8713" max="8713" width="6.28515625" style="45" customWidth="1"/>
    <col min="8714" max="8714" width="8.85546875" style="45" customWidth="1"/>
    <col min="8715" max="8717" width="0" style="45" hidden="1" customWidth="1"/>
    <col min="8718" max="8718" width="7.85546875" style="45" customWidth="1"/>
    <col min="8719" max="8720" width="7.5703125" style="45" customWidth="1"/>
    <col min="8721" max="8721" width="8.7109375" style="45" customWidth="1"/>
    <col min="8722" max="8722" width="11.5703125" style="45" bestFit="1" customWidth="1"/>
    <col min="8723" max="8960" width="9.140625" style="45"/>
    <col min="8961" max="8961" width="4.7109375" style="45" customWidth="1"/>
    <col min="8962" max="8962" width="20.5703125" style="45" customWidth="1"/>
    <col min="8963" max="8963" width="20" style="45" customWidth="1"/>
    <col min="8964" max="8964" width="6.42578125" style="45" customWidth="1"/>
    <col min="8965" max="8965" width="8.5703125" style="45" customWidth="1"/>
    <col min="8966" max="8966" width="10.85546875" style="45" customWidth="1"/>
    <col min="8967" max="8967" width="8.42578125" style="45" customWidth="1"/>
    <col min="8968" max="8968" width="14.42578125" style="45" customWidth="1"/>
    <col min="8969" max="8969" width="6.28515625" style="45" customWidth="1"/>
    <col min="8970" max="8970" width="8.85546875" style="45" customWidth="1"/>
    <col min="8971" max="8973" width="0" style="45" hidden="1" customWidth="1"/>
    <col min="8974" max="8974" width="7.85546875" style="45" customWidth="1"/>
    <col min="8975" max="8976" width="7.5703125" style="45" customWidth="1"/>
    <col min="8977" max="8977" width="8.7109375" style="45" customWidth="1"/>
    <col min="8978" max="8978" width="11.5703125" style="45" bestFit="1" customWidth="1"/>
    <col min="8979" max="9216" width="9.140625" style="45"/>
    <col min="9217" max="9217" width="4.7109375" style="45" customWidth="1"/>
    <col min="9218" max="9218" width="20.5703125" style="45" customWidth="1"/>
    <col min="9219" max="9219" width="20" style="45" customWidth="1"/>
    <col min="9220" max="9220" width="6.42578125" style="45" customWidth="1"/>
    <col min="9221" max="9221" width="8.5703125" style="45" customWidth="1"/>
    <col min="9222" max="9222" width="10.85546875" style="45" customWidth="1"/>
    <col min="9223" max="9223" width="8.42578125" style="45" customWidth="1"/>
    <col min="9224" max="9224" width="14.42578125" style="45" customWidth="1"/>
    <col min="9225" max="9225" width="6.28515625" style="45" customWidth="1"/>
    <col min="9226" max="9226" width="8.85546875" style="45" customWidth="1"/>
    <col min="9227" max="9229" width="0" style="45" hidden="1" customWidth="1"/>
    <col min="9230" max="9230" width="7.85546875" style="45" customWidth="1"/>
    <col min="9231" max="9232" width="7.5703125" style="45" customWidth="1"/>
    <col min="9233" max="9233" width="8.7109375" style="45" customWidth="1"/>
    <col min="9234" max="9234" width="11.5703125" style="45" bestFit="1" customWidth="1"/>
    <col min="9235" max="9472" width="9.140625" style="45"/>
    <col min="9473" max="9473" width="4.7109375" style="45" customWidth="1"/>
    <col min="9474" max="9474" width="20.5703125" style="45" customWidth="1"/>
    <col min="9475" max="9475" width="20" style="45" customWidth="1"/>
    <col min="9476" max="9476" width="6.42578125" style="45" customWidth="1"/>
    <col min="9477" max="9477" width="8.5703125" style="45" customWidth="1"/>
    <col min="9478" max="9478" width="10.85546875" style="45" customWidth="1"/>
    <col min="9479" max="9479" width="8.42578125" style="45" customWidth="1"/>
    <col min="9480" max="9480" width="14.42578125" style="45" customWidth="1"/>
    <col min="9481" max="9481" width="6.28515625" style="45" customWidth="1"/>
    <col min="9482" max="9482" width="8.85546875" style="45" customWidth="1"/>
    <col min="9483" max="9485" width="0" style="45" hidden="1" customWidth="1"/>
    <col min="9486" max="9486" width="7.85546875" style="45" customWidth="1"/>
    <col min="9487" max="9488" width="7.5703125" style="45" customWidth="1"/>
    <col min="9489" max="9489" width="8.7109375" style="45" customWidth="1"/>
    <col min="9490" max="9490" width="11.5703125" style="45" bestFit="1" customWidth="1"/>
    <col min="9491" max="9728" width="9.140625" style="45"/>
    <col min="9729" max="9729" width="4.7109375" style="45" customWidth="1"/>
    <col min="9730" max="9730" width="20.5703125" style="45" customWidth="1"/>
    <col min="9731" max="9731" width="20" style="45" customWidth="1"/>
    <col min="9732" max="9732" width="6.42578125" style="45" customWidth="1"/>
    <col min="9733" max="9733" width="8.5703125" style="45" customWidth="1"/>
    <col min="9734" max="9734" width="10.85546875" style="45" customWidth="1"/>
    <col min="9735" max="9735" width="8.42578125" style="45" customWidth="1"/>
    <col min="9736" max="9736" width="14.42578125" style="45" customWidth="1"/>
    <col min="9737" max="9737" width="6.28515625" style="45" customWidth="1"/>
    <col min="9738" max="9738" width="8.85546875" style="45" customWidth="1"/>
    <col min="9739" max="9741" width="0" style="45" hidden="1" customWidth="1"/>
    <col min="9742" max="9742" width="7.85546875" style="45" customWidth="1"/>
    <col min="9743" max="9744" width="7.5703125" style="45" customWidth="1"/>
    <col min="9745" max="9745" width="8.7109375" style="45" customWidth="1"/>
    <col min="9746" max="9746" width="11.5703125" style="45" bestFit="1" customWidth="1"/>
    <col min="9747" max="9984" width="9.140625" style="45"/>
    <col min="9985" max="9985" width="4.7109375" style="45" customWidth="1"/>
    <col min="9986" max="9986" width="20.5703125" style="45" customWidth="1"/>
    <col min="9987" max="9987" width="20" style="45" customWidth="1"/>
    <col min="9988" max="9988" width="6.42578125" style="45" customWidth="1"/>
    <col min="9989" max="9989" width="8.5703125" style="45" customWidth="1"/>
    <col min="9990" max="9990" width="10.85546875" style="45" customWidth="1"/>
    <col min="9991" max="9991" width="8.42578125" style="45" customWidth="1"/>
    <col min="9992" max="9992" width="14.42578125" style="45" customWidth="1"/>
    <col min="9993" max="9993" width="6.28515625" style="45" customWidth="1"/>
    <col min="9994" max="9994" width="8.85546875" style="45" customWidth="1"/>
    <col min="9995" max="9997" width="0" style="45" hidden="1" customWidth="1"/>
    <col min="9998" max="9998" width="7.85546875" style="45" customWidth="1"/>
    <col min="9999" max="10000" width="7.5703125" style="45" customWidth="1"/>
    <col min="10001" max="10001" width="8.7109375" style="45" customWidth="1"/>
    <col min="10002" max="10002" width="11.5703125" style="45" bestFit="1" customWidth="1"/>
    <col min="10003" max="10240" width="9.140625" style="45"/>
    <col min="10241" max="10241" width="4.7109375" style="45" customWidth="1"/>
    <col min="10242" max="10242" width="20.5703125" style="45" customWidth="1"/>
    <col min="10243" max="10243" width="20" style="45" customWidth="1"/>
    <col min="10244" max="10244" width="6.42578125" style="45" customWidth="1"/>
    <col min="10245" max="10245" width="8.5703125" style="45" customWidth="1"/>
    <col min="10246" max="10246" width="10.85546875" style="45" customWidth="1"/>
    <col min="10247" max="10247" width="8.42578125" style="45" customWidth="1"/>
    <col min="10248" max="10248" width="14.42578125" style="45" customWidth="1"/>
    <col min="10249" max="10249" width="6.28515625" style="45" customWidth="1"/>
    <col min="10250" max="10250" width="8.85546875" style="45" customWidth="1"/>
    <col min="10251" max="10253" width="0" style="45" hidden="1" customWidth="1"/>
    <col min="10254" max="10254" width="7.85546875" style="45" customWidth="1"/>
    <col min="10255" max="10256" width="7.5703125" style="45" customWidth="1"/>
    <col min="10257" max="10257" width="8.7109375" style="45" customWidth="1"/>
    <col min="10258" max="10258" width="11.5703125" style="45" bestFit="1" customWidth="1"/>
    <col min="10259" max="10496" width="9.140625" style="45"/>
    <col min="10497" max="10497" width="4.7109375" style="45" customWidth="1"/>
    <col min="10498" max="10498" width="20.5703125" style="45" customWidth="1"/>
    <col min="10499" max="10499" width="20" style="45" customWidth="1"/>
    <col min="10500" max="10500" width="6.42578125" style="45" customWidth="1"/>
    <col min="10501" max="10501" width="8.5703125" style="45" customWidth="1"/>
    <col min="10502" max="10502" width="10.85546875" style="45" customWidth="1"/>
    <col min="10503" max="10503" width="8.42578125" style="45" customWidth="1"/>
    <col min="10504" max="10504" width="14.42578125" style="45" customWidth="1"/>
    <col min="10505" max="10505" width="6.28515625" style="45" customWidth="1"/>
    <col min="10506" max="10506" width="8.85546875" style="45" customWidth="1"/>
    <col min="10507" max="10509" width="0" style="45" hidden="1" customWidth="1"/>
    <col min="10510" max="10510" width="7.85546875" style="45" customWidth="1"/>
    <col min="10511" max="10512" width="7.5703125" style="45" customWidth="1"/>
    <col min="10513" max="10513" width="8.7109375" style="45" customWidth="1"/>
    <col min="10514" max="10514" width="11.5703125" style="45" bestFit="1" customWidth="1"/>
    <col min="10515" max="10752" width="9.140625" style="45"/>
    <col min="10753" max="10753" width="4.7109375" style="45" customWidth="1"/>
    <col min="10754" max="10754" width="20.5703125" style="45" customWidth="1"/>
    <col min="10755" max="10755" width="20" style="45" customWidth="1"/>
    <col min="10756" max="10756" width="6.42578125" style="45" customWidth="1"/>
    <col min="10757" max="10757" width="8.5703125" style="45" customWidth="1"/>
    <col min="10758" max="10758" width="10.85546875" style="45" customWidth="1"/>
    <col min="10759" max="10759" width="8.42578125" style="45" customWidth="1"/>
    <col min="10760" max="10760" width="14.42578125" style="45" customWidth="1"/>
    <col min="10761" max="10761" width="6.28515625" style="45" customWidth="1"/>
    <col min="10762" max="10762" width="8.85546875" style="45" customWidth="1"/>
    <col min="10763" max="10765" width="0" style="45" hidden="1" customWidth="1"/>
    <col min="10766" max="10766" width="7.85546875" style="45" customWidth="1"/>
    <col min="10767" max="10768" width="7.5703125" style="45" customWidth="1"/>
    <col min="10769" max="10769" width="8.7109375" style="45" customWidth="1"/>
    <col min="10770" max="10770" width="11.5703125" style="45" bestFit="1" customWidth="1"/>
    <col min="10771" max="11008" width="9.140625" style="45"/>
    <col min="11009" max="11009" width="4.7109375" style="45" customWidth="1"/>
    <col min="11010" max="11010" width="20.5703125" style="45" customWidth="1"/>
    <col min="11011" max="11011" width="20" style="45" customWidth="1"/>
    <col min="11012" max="11012" width="6.42578125" style="45" customWidth="1"/>
    <col min="11013" max="11013" width="8.5703125" style="45" customWidth="1"/>
    <col min="11014" max="11014" width="10.85546875" style="45" customWidth="1"/>
    <col min="11015" max="11015" width="8.42578125" style="45" customWidth="1"/>
    <col min="11016" max="11016" width="14.42578125" style="45" customWidth="1"/>
    <col min="11017" max="11017" width="6.28515625" style="45" customWidth="1"/>
    <col min="11018" max="11018" width="8.85546875" style="45" customWidth="1"/>
    <col min="11019" max="11021" width="0" style="45" hidden="1" customWidth="1"/>
    <col min="11022" max="11022" width="7.85546875" style="45" customWidth="1"/>
    <col min="11023" max="11024" width="7.5703125" style="45" customWidth="1"/>
    <col min="11025" max="11025" width="8.7109375" style="45" customWidth="1"/>
    <col min="11026" max="11026" width="11.5703125" style="45" bestFit="1" customWidth="1"/>
    <col min="11027" max="11264" width="9.140625" style="45"/>
    <col min="11265" max="11265" width="4.7109375" style="45" customWidth="1"/>
    <col min="11266" max="11266" width="20.5703125" style="45" customWidth="1"/>
    <col min="11267" max="11267" width="20" style="45" customWidth="1"/>
    <col min="11268" max="11268" width="6.42578125" style="45" customWidth="1"/>
    <col min="11269" max="11269" width="8.5703125" style="45" customWidth="1"/>
    <col min="11270" max="11270" width="10.85546875" style="45" customWidth="1"/>
    <col min="11271" max="11271" width="8.42578125" style="45" customWidth="1"/>
    <col min="11272" max="11272" width="14.42578125" style="45" customWidth="1"/>
    <col min="11273" max="11273" width="6.28515625" style="45" customWidth="1"/>
    <col min="11274" max="11274" width="8.85546875" style="45" customWidth="1"/>
    <col min="11275" max="11277" width="0" style="45" hidden="1" customWidth="1"/>
    <col min="11278" max="11278" width="7.85546875" style="45" customWidth="1"/>
    <col min="11279" max="11280" width="7.5703125" style="45" customWidth="1"/>
    <col min="11281" max="11281" width="8.7109375" style="45" customWidth="1"/>
    <col min="11282" max="11282" width="11.5703125" style="45" bestFit="1" customWidth="1"/>
    <col min="11283" max="11520" width="9.140625" style="45"/>
    <col min="11521" max="11521" width="4.7109375" style="45" customWidth="1"/>
    <col min="11522" max="11522" width="20.5703125" style="45" customWidth="1"/>
    <col min="11523" max="11523" width="20" style="45" customWidth="1"/>
    <col min="11524" max="11524" width="6.42578125" style="45" customWidth="1"/>
    <col min="11525" max="11525" width="8.5703125" style="45" customWidth="1"/>
    <col min="11526" max="11526" width="10.85546875" style="45" customWidth="1"/>
    <col min="11527" max="11527" width="8.42578125" style="45" customWidth="1"/>
    <col min="11528" max="11528" width="14.42578125" style="45" customWidth="1"/>
    <col min="11529" max="11529" width="6.28515625" style="45" customWidth="1"/>
    <col min="11530" max="11530" width="8.85546875" style="45" customWidth="1"/>
    <col min="11531" max="11533" width="0" style="45" hidden="1" customWidth="1"/>
    <col min="11534" max="11534" width="7.85546875" style="45" customWidth="1"/>
    <col min="11535" max="11536" width="7.5703125" style="45" customWidth="1"/>
    <col min="11537" max="11537" width="8.7109375" style="45" customWidth="1"/>
    <col min="11538" max="11538" width="11.5703125" style="45" bestFit="1" customWidth="1"/>
    <col min="11539" max="11776" width="9.140625" style="45"/>
    <col min="11777" max="11777" width="4.7109375" style="45" customWidth="1"/>
    <col min="11778" max="11778" width="20.5703125" style="45" customWidth="1"/>
    <col min="11779" max="11779" width="20" style="45" customWidth="1"/>
    <col min="11780" max="11780" width="6.42578125" style="45" customWidth="1"/>
    <col min="11781" max="11781" width="8.5703125" style="45" customWidth="1"/>
    <col min="11782" max="11782" width="10.85546875" style="45" customWidth="1"/>
    <col min="11783" max="11783" width="8.42578125" style="45" customWidth="1"/>
    <col min="11784" max="11784" width="14.42578125" style="45" customWidth="1"/>
    <col min="11785" max="11785" width="6.28515625" style="45" customWidth="1"/>
    <col min="11786" max="11786" width="8.85546875" style="45" customWidth="1"/>
    <col min="11787" max="11789" width="0" style="45" hidden="1" customWidth="1"/>
    <col min="11790" max="11790" width="7.85546875" style="45" customWidth="1"/>
    <col min="11791" max="11792" width="7.5703125" style="45" customWidth="1"/>
    <col min="11793" max="11793" width="8.7109375" style="45" customWidth="1"/>
    <col min="11794" max="11794" width="11.5703125" style="45" bestFit="1" customWidth="1"/>
    <col min="11795" max="12032" width="9.140625" style="45"/>
    <col min="12033" max="12033" width="4.7109375" style="45" customWidth="1"/>
    <col min="12034" max="12034" width="20.5703125" style="45" customWidth="1"/>
    <col min="12035" max="12035" width="20" style="45" customWidth="1"/>
    <col min="12036" max="12036" width="6.42578125" style="45" customWidth="1"/>
    <col min="12037" max="12037" width="8.5703125" style="45" customWidth="1"/>
    <col min="12038" max="12038" width="10.85546875" style="45" customWidth="1"/>
    <col min="12039" max="12039" width="8.42578125" style="45" customWidth="1"/>
    <col min="12040" max="12040" width="14.42578125" style="45" customWidth="1"/>
    <col min="12041" max="12041" width="6.28515625" style="45" customWidth="1"/>
    <col min="12042" max="12042" width="8.85546875" style="45" customWidth="1"/>
    <col min="12043" max="12045" width="0" style="45" hidden="1" customWidth="1"/>
    <col min="12046" max="12046" width="7.85546875" style="45" customWidth="1"/>
    <col min="12047" max="12048" width="7.5703125" style="45" customWidth="1"/>
    <col min="12049" max="12049" width="8.7109375" style="45" customWidth="1"/>
    <col min="12050" max="12050" width="11.5703125" style="45" bestFit="1" customWidth="1"/>
    <col min="12051" max="12288" width="9.140625" style="45"/>
    <col min="12289" max="12289" width="4.7109375" style="45" customWidth="1"/>
    <col min="12290" max="12290" width="20.5703125" style="45" customWidth="1"/>
    <col min="12291" max="12291" width="20" style="45" customWidth="1"/>
    <col min="12292" max="12292" width="6.42578125" style="45" customWidth="1"/>
    <col min="12293" max="12293" width="8.5703125" style="45" customWidth="1"/>
    <col min="12294" max="12294" width="10.85546875" style="45" customWidth="1"/>
    <col min="12295" max="12295" width="8.42578125" style="45" customWidth="1"/>
    <col min="12296" max="12296" width="14.42578125" style="45" customWidth="1"/>
    <col min="12297" max="12297" width="6.28515625" style="45" customWidth="1"/>
    <col min="12298" max="12298" width="8.85546875" style="45" customWidth="1"/>
    <col min="12299" max="12301" width="0" style="45" hidden="1" customWidth="1"/>
    <col min="12302" max="12302" width="7.85546875" style="45" customWidth="1"/>
    <col min="12303" max="12304" width="7.5703125" style="45" customWidth="1"/>
    <col min="12305" max="12305" width="8.7109375" style="45" customWidth="1"/>
    <col min="12306" max="12306" width="11.5703125" style="45" bestFit="1" customWidth="1"/>
    <col min="12307" max="12544" width="9.140625" style="45"/>
    <col min="12545" max="12545" width="4.7109375" style="45" customWidth="1"/>
    <col min="12546" max="12546" width="20.5703125" style="45" customWidth="1"/>
    <col min="12547" max="12547" width="20" style="45" customWidth="1"/>
    <col min="12548" max="12548" width="6.42578125" style="45" customWidth="1"/>
    <col min="12549" max="12549" width="8.5703125" style="45" customWidth="1"/>
    <col min="12550" max="12550" width="10.85546875" style="45" customWidth="1"/>
    <col min="12551" max="12551" width="8.42578125" style="45" customWidth="1"/>
    <col min="12552" max="12552" width="14.42578125" style="45" customWidth="1"/>
    <col min="12553" max="12553" width="6.28515625" style="45" customWidth="1"/>
    <col min="12554" max="12554" width="8.85546875" style="45" customWidth="1"/>
    <col min="12555" max="12557" width="0" style="45" hidden="1" customWidth="1"/>
    <col min="12558" max="12558" width="7.85546875" style="45" customWidth="1"/>
    <col min="12559" max="12560" width="7.5703125" style="45" customWidth="1"/>
    <col min="12561" max="12561" width="8.7109375" style="45" customWidth="1"/>
    <col min="12562" max="12562" width="11.5703125" style="45" bestFit="1" customWidth="1"/>
    <col min="12563" max="12800" width="9.140625" style="45"/>
    <col min="12801" max="12801" width="4.7109375" style="45" customWidth="1"/>
    <col min="12802" max="12802" width="20.5703125" style="45" customWidth="1"/>
    <col min="12803" max="12803" width="20" style="45" customWidth="1"/>
    <col min="12804" max="12804" width="6.42578125" style="45" customWidth="1"/>
    <col min="12805" max="12805" width="8.5703125" style="45" customWidth="1"/>
    <col min="12806" max="12806" width="10.85546875" style="45" customWidth="1"/>
    <col min="12807" max="12807" width="8.42578125" style="45" customWidth="1"/>
    <col min="12808" max="12808" width="14.42578125" style="45" customWidth="1"/>
    <col min="12809" max="12809" width="6.28515625" style="45" customWidth="1"/>
    <col min="12810" max="12810" width="8.85546875" style="45" customWidth="1"/>
    <col min="12811" max="12813" width="0" style="45" hidden="1" customWidth="1"/>
    <col min="12814" max="12814" width="7.85546875" style="45" customWidth="1"/>
    <col min="12815" max="12816" width="7.5703125" style="45" customWidth="1"/>
    <col min="12817" max="12817" width="8.7109375" style="45" customWidth="1"/>
    <col min="12818" max="12818" width="11.5703125" style="45" bestFit="1" customWidth="1"/>
    <col min="12819" max="13056" width="9.140625" style="45"/>
    <col min="13057" max="13057" width="4.7109375" style="45" customWidth="1"/>
    <col min="13058" max="13058" width="20.5703125" style="45" customWidth="1"/>
    <col min="13059" max="13059" width="20" style="45" customWidth="1"/>
    <col min="13060" max="13060" width="6.42578125" style="45" customWidth="1"/>
    <col min="13061" max="13061" width="8.5703125" style="45" customWidth="1"/>
    <col min="13062" max="13062" width="10.85546875" style="45" customWidth="1"/>
    <col min="13063" max="13063" width="8.42578125" style="45" customWidth="1"/>
    <col min="13064" max="13064" width="14.42578125" style="45" customWidth="1"/>
    <col min="13065" max="13065" width="6.28515625" style="45" customWidth="1"/>
    <col min="13066" max="13066" width="8.85546875" style="45" customWidth="1"/>
    <col min="13067" max="13069" width="0" style="45" hidden="1" customWidth="1"/>
    <col min="13070" max="13070" width="7.85546875" style="45" customWidth="1"/>
    <col min="13071" max="13072" width="7.5703125" style="45" customWidth="1"/>
    <col min="13073" max="13073" width="8.7109375" style="45" customWidth="1"/>
    <col min="13074" max="13074" width="11.5703125" style="45" bestFit="1" customWidth="1"/>
    <col min="13075" max="13312" width="9.140625" style="45"/>
    <col min="13313" max="13313" width="4.7109375" style="45" customWidth="1"/>
    <col min="13314" max="13314" width="20.5703125" style="45" customWidth="1"/>
    <col min="13315" max="13315" width="20" style="45" customWidth="1"/>
    <col min="13316" max="13316" width="6.42578125" style="45" customWidth="1"/>
    <col min="13317" max="13317" width="8.5703125" style="45" customWidth="1"/>
    <col min="13318" max="13318" width="10.85546875" style="45" customWidth="1"/>
    <col min="13319" max="13319" width="8.42578125" style="45" customWidth="1"/>
    <col min="13320" max="13320" width="14.42578125" style="45" customWidth="1"/>
    <col min="13321" max="13321" width="6.28515625" style="45" customWidth="1"/>
    <col min="13322" max="13322" width="8.85546875" style="45" customWidth="1"/>
    <col min="13323" max="13325" width="0" style="45" hidden="1" customWidth="1"/>
    <col min="13326" max="13326" width="7.85546875" style="45" customWidth="1"/>
    <col min="13327" max="13328" width="7.5703125" style="45" customWidth="1"/>
    <col min="13329" max="13329" width="8.7109375" style="45" customWidth="1"/>
    <col min="13330" max="13330" width="11.5703125" style="45" bestFit="1" customWidth="1"/>
    <col min="13331" max="13568" width="9.140625" style="45"/>
    <col min="13569" max="13569" width="4.7109375" style="45" customWidth="1"/>
    <col min="13570" max="13570" width="20.5703125" style="45" customWidth="1"/>
    <col min="13571" max="13571" width="20" style="45" customWidth="1"/>
    <col min="13572" max="13572" width="6.42578125" style="45" customWidth="1"/>
    <col min="13573" max="13573" width="8.5703125" style="45" customWidth="1"/>
    <col min="13574" max="13574" width="10.85546875" style="45" customWidth="1"/>
    <col min="13575" max="13575" width="8.42578125" style="45" customWidth="1"/>
    <col min="13576" max="13576" width="14.42578125" style="45" customWidth="1"/>
    <col min="13577" max="13577" width="6.28515625" style="45" customWidth="1"/>
    <col min="13578" max="13578" width="8.85546875" style="45" customWidth="1"/>
    <col min="13579" max="13581" width="0" style="45" hidden="1" customWidth="1"/>
    <col min="13582" max="13582" width="7.85546875" style="45" customWidth="1"/>
    <col min="13583" max="13584" width="7.5703125" style="45" customWidth="1"/>
    <col min="13585" max="13585" width="8.7109375" style="45" customWidth="1"/>
    <col min="13586" max="13586" width="11.5703125" style="45" bestFit="1" customWidth="1"/>
    <col min="13587" max="13824" width="9.140625" style="45"/>
    <col min="13825" max="13825" width="4.7109375" style="45" customWidth="1"/>
    <col min="13826" max="13826" width="20.5703125" style="45" customWidth="1"/>
    <col min="13827" max="13827" width="20" style="45" customWidth="1"/>
    <col min="13828" max="13828" width="6.42578125" style="45" customWidth="1"/>
    <col min="13829" max="13829" width="8.5703125" style="45" customWidth="1"/>
    <col min="13830" max="13830" width="10.85546875" style="45" customWidth="1"/>
    <col min="13831" max="13831" width="8.42578125" style="45" customWidth="1"/>
    <col min="13832" max="13832" width="14.42578125" style="45" customWidth="1"/>
    <col min="13833" max="13833" width="6.28515625" style="45" customWidth="1"/>
    <col min="13834" max="13834" width="8.85546875" style="45" customWidth="1"/>
    <col min="13835" max="13837" width="0" style="45" hidden="1" customWidth="1"/>
    <col min="13838" max="13838" width="7.85546875" style="45" customWidth="1"/>
    <col min="13839" max="13840" width="7.5703125" style="45" customWidth="1"/>
    <col min="13841" max="13841" width="8.7109375" style="45" customWidth="1"/>
    <col min="13842" max="13842" width="11.5703125" style="45" bestFit="1" customWidth="1"/>
    <col min="13843" max="14080" width="9.140625" style="45"/>
    <col min="14081" max="14081" width="4.7109375" style="45" customWidth="1"/>
    <col min="14082" max="14082" width="20.5703125" style="45" customWidth="1"/>
    <col min="14083" max="14083" width="20" style="45" customWidth="1"/>
    <col min="14084" max="14084" width="6.42578125" style="45" customWidth="1"/>
    <col min="14085" max="14085" width="8.5703125" style="45" customWidth="1"/>
    <col min="14086" max="14086" width="10.85546875" style="45" customWidth="1"/>
    <col min="14087" max="14087" width="8.42578125" style="45" customWidth="1"/>
    <col min="14088" max="14088" width="14.42578125" style="45" customWidth="1"/>
    <col min="14089" max="14089" width="6.28515625" style="45" customWidth="1"/>
    <col min="14090" max="14090" width="8.85546875" style="45" customWidth="1"/>
    <col min="14091" max="14093" width="0" style="45" hidden="1" customWidth="1"/>
    <col min="14094" max="14094" width="7.85546875" style="45" customWidth="1"/>
    <col min="14095" max="14096" width="7.5703125" style="45" customWidth="1"/>
    <col min="14097" max="14097" width="8.7109375" style="45" customWidth="1"/>
    <col min="14098" max="14098" width="11.5703125" style="45" bestFit="1" customWidth="1"/>
    <col min="14099" max="14336" width="9.140625" style="45"/>
    <col min="14337" max="14337" width="4.7109375" style="45" customWidth="1"/>
    <col min="14338" max="14338" width="20.5703125" style="45" customWidth="1"/>
    <col min="14339" max="14339" width="20" style="45" customWidth="1"/>
    <col min="14340" max="14340" width="6.42578125" style="45" customWidth="1"/>
    <col min="14341" max="14341" width="8.5703125" style="45" customWidth="1"/>
    <col min="14342" max="14342" width="10.85546875" style="45" customWidth="1"/>
    <col min="14343" max="14343" width="8.42578125" style="45" customWidth="1"/>
    <col min="14344" max="14344" width="14.42578125" style="45" customWidth="1"/>
    <col min="14345" max="14345" width="6.28515625" style="45" customWidth="1"/>
    <col min="14346" max="14346" width="8.85546875" style="45" customWidth="1"/>
    <col min="14347" max="14349" width="0" style="45" hidden="1" customWidth="1"/>
    <col min="14350" max="14350" width="7.85546875" style="45" customWidth="1"/>
    <col min="14351" max="14352" width="7.5703125" style="45" customWidth="1"/>
    <col min="14353" max="14353" width="8.7109375" style="45" customWidth="1"/>
    <col min="14354" max="14354" width="11.5703125" style="45" bestFit="1" customWidth="1"/>
    <col min="14355" max="14592" width="9.140625" style="45"/>
    <col min="14593" max="14593" width="4.7109375" style="45" customWidth="1"/>
    <col min="14594" max="14594" width="20.5703125" style="45" customWidth="1"/>
    <col min="14595" max="14595" width="20" style="45" customWidth="1"/>
    <col min="14596" max="14596" width="6.42578125" style="45" customWidth="1"/>
    <col min="14597" max="14597" width="8.5703125" style="45" customWidth="1"/>
    <col min="14598" max="14598" width="10.85546875" style="45" customWidth="1"/>
    <col min="14599" max="14599" width="8.42578125" style="45" customWidth="1"/>
    <col min="14600" max="14600" width="14.42578125" style="45" customWidth="1"/>
    <col min="14601" max="14601" width="6.28515625" style="45" customWidth="1"/>
    <col min="14602" max="14602" width="8.85546875" style="45" customWidth="1"/>
    <col min="14603" max="14605" width="0" style="45" hidden="1" customWidth="1"/>
    <col min="14606" max="14606" width="7.85546875" style="45" customWidth="1"/>
    <col min="14607" max="14608" width="7.5703125" style="45" customWidth="1"/>
    <col min="14609" max="14609" width="8.7109375" style="45" customWidth="1"/>
    <col min="14610" max="14610" width="11.5703125" style="45" bestFit="1" customWidth="1"/>
    <col min="14611" max="14848" width="9.140625" style="45"/>
    <col min="14849" max="14849" width="4.7109375" style="45" customWidth="1"/>
    <col min="14850" max="14850" width="20.5703125" style="45" customWidth="1"/>
    <col min="14851" max="14851" width="20" style="45" customWidth="1"/>
    <col min="14852" max="14852" width="6.42578125" style="45" customWidth="1"/>
    <col min="14853" max="14853" width="8.5703125" style="45" customWidth="1"/>
    <col min="14854" max="14854" width="10.85546875" style="45" customWidth="1"/>
    <col min="14855" max="14855" width="8.42578125" style="45" customWidth="1"/>
    <col min="14856" max="14856" width="14.42578125" style="45" customWidth="1"/>
    <col min="14857" max="14857" width="6.28515625" style="45" customWidth="1"/>
    <col min="14858" max="14858" width="8.85546875" style="45" customWidth="1"/>
    <col min="14859" max="14861" width="0" style="45" hidden="1" customWidth="1"/>
    <col min="14862" max="14862" width="7.85546875" style="45" customWidth="1"/>
    <col min="14863" max="14864" width="7.5703125" style="45" customWidth="1"/>
    <col min="14865" max="14865" width="8.7109375" style="45" customWidth="1"/>
    <col min="14866" max="14866" width="11.5703125" style="45" bestFit="1" customWidth="1"/>
    <col min="14867" max="15104" width="9.140625" style="45"/>
    <col min="15105" max="15105" width="4.7109375" style="45" customWidth="1"/>
    <col min="15106" max="15106" width="20.5703125" style="45" customWidth="1"/>
    <col min="15107" max="15107" width="20" style="45" customWidth="1"/>
    <col min="15108" max="15108" width="6.42578125" style="45" customWidth="1"/>
    <col min="15109" max="15109" width="8.5703125" style="45" customWidth="1"/>
    <col min="15110" max="15110" width="10.85546875" style="45" customWidth="1"/>
    <col min="15111" max="15111" width="8.42578125" style="45" customWidth="1"/>
    <col min="15112" max="15112" width="14.42578125" style="45" customWidth="1"/>
    <col min="15113" max="15113" width="6.28515625" style="45" customWidth="1"/>
    <col min="15114" max="15114" width="8.85546875" style="45" customWidth="1"/>
    <col min="15115" max="15117" width="0" style="45" hidden="1" customWidth="1"/>
    <col min="15118" max="15118" width="7.85546875" style="45" customWidth="1"/>
    <col min="15119" max="15120" width="7.5703125" style="45" customWidth="1"/>
    <col min="15121" max="15121" width="8.7109375" style="45" customWidth="1"/>
    <col min="15122" max="15122" width="11.5703125" style="45" bestFit="1" customWidth="1"/>
    <col min="15123" max="15360" width="9.140625" style="45"/>
    <col min="15361" max="15361" width="4.7109375" style="45" customWidth="1"/>
    <col min="15362" max="15362" width="20.5703125" style="45" customWidth="1"/>
    <col min="15363" max="15363" width="20" style="45" customWidth="1"/>
    <col min="15364" max="15364" width="6.42578125" style="45" customWidth="1"/>
    <col min="15365" max="15365" width="8.5703125" style="45" customWidth="1"/>
    <col min="15366" max="15366" width="10.85546875" style="45" customWidth="1"/>
    <col min="15367" max="15367" width="8.42578125" style="45" customWidth="1"/>
    <col min="15368" max="15368" width="14.42578125" style="45" customWidth="1"/>
    <col min="15369" max="15369" width="6.28515625" style="45" customWidth="1"/>
    <col min="15370" max="15370" width="8.85546875" style="45" customWidth="1"/>
    <col min="15371" max="15373" width="0" style="45" hidden="1" customWidth="1"/>
    <col min="15374" max="15374" width="7.85546875" style="45" customWidth="1"/>
    <col min="15375" max="15376" width="7.5703125" style="45" customWidth="1"/>
    <col min="15377" max="15377" width="8.7109375" style="45" customWidth="1"/>
    <col min="15378" max="15378" width="11.5703125" style="45" bestFit="1" customWidth="1"/>
    <col min="15379" max="15616" width="9.140625" style="45"/>
    <col min="15617" max="15617" width="4.7109375" style="45" customWidth="1"/>
    <col min="15618" max="15618" width="20.5703125" style="45" customWidth="1"/>
    <col min="15619" max="15619" width="20" style="45" customWidth="1"/>
    <col min="15620" max="15620" width="6.42578125" style="45" customWidth="1"/>
    <col min="15621" max="15621" width="8.5703125" style="45" customWidth="1"/>
    <col min="15622" max="15622" width="10.85546875" style="45" customWidth="1"/>
    <col min="15623" max="15623" width="8.42578125" style="45" customWidth="1"/>
    <col min="15624" max="15624" width="14.42578125" style="45" customWidth="1"/>
    <col min="15625" max="15625" width="6.28515625" style="45" customWidth="1"/>
    <col min="15626" max="15626" width="8.85546875" style="45" customWidth="1"/>
    <col min="15627" max="15629" width="0" style="45" hidden="1" customWidth="1"/>
    <col min="15630" max="15630" width="7.85546875" style="45" customWidth="1"/>
    <col min="15631" max="15632" width="7.5703125" style="45" customWidth="1"/>
    <col min="15633" max="15633" width="8.7109375" style="45" customWidth="1"/>
    <col min="15634" max="15634" width="11.5703125" style="45" bestFit="1" customWidth="1"/>
    <col min="15635" max="15872" width="9.140625" style="45"/>
    <col min="15873" max="15873" width="4.7109375" style="45" customWidth="1"/>
    <col min="15874" max="15874" width="20.5703125" style="45" customWidth="1"/>
    <col min="15875" max="15875" width="20" style="45" customWidth="1"/>
    <col min="15876" max="15876" width="6.42578125" style="45" customWidth="1"/>
    <col min="15877" max="15877" width="8.5703125" style="45" customWidth="1"/>
    <col min="15878" max="15878" width="10.85546875" style="45" customWidth="1"/>
    <col min="15879" max="15879" width="8.42578125" style="45" customWidth="1"/>
    <col min="15880" max="15880" width="14.42578125" style="45" customWidth="1"/>
    <col min="15881" max="15881" width="6.28515625" style="45" customWidth="1"/>
    <col min="15882" max="15882" width="8.85546875" style="45" customWidth="1"/>
    <col min="15883" max="15885" width="0" style="45" hidden="1" customWidth="1"/>
    <col min="15886" max="15886" width="7.85546875" style="45" customWidth="1"/>
    <col min="15887" max="15888" width="7.5703125" style="45" customWidth="1"/>
    <col min="15889" max="15889" width="8.7109375" style="45" customWidth="1"/>
    <col min="15890" max="15890" width="11.5703125" style="45" bestFit="1" customWidth="1"/>
    <col min="15891" max="16128" width="9.140625" style="45"/>
    <col min="16129" max="16129" width="4.7109375" style="45" customWidth="1"/>
    <col min="16130" max="16130" width="20.5703125" style="45" customWidth="1"/>
    <col min="16131" max="16131" width="20" style="45" customWidth="1"/>
    <col min="16132" max="16132" width="6.42578125" style="45" customWidth="1"/>
    <col min="16133" max="16133" width="8.5703125" style="45" customWidth="1"/>
    <col min="16134" max="16134" width="10.85546875" style="45" customWidth="1"/>
    <col min="16135" max="16135" width="8.42578125" style="45" customWidth="1"/>
    <col min="16136" max="16136" width="14.42578125" style="45" customWidth="1"/>
    <col min="16137" max="16137" width="6.28515625" style="45" customWidth="1"/>
    <col min="16138" max="16138" width="8.85546875" style="45" customWidth="1"/>
    <col min="16139" max="16141" width="0" style="45" hidden="1" customWidth="1"/>
    <col min="16142" max="16142" width="7.85546875" style="45" customWidth="1"/>
    <col min="16143" max="16144" width="7.5703125" style="45" customWidth="1"/>
    <col min="16145" max="16145" width="8.7109375" style="45" customWidth="1"/>
    <col min="16146" max="16146" width="11.5703125" style="45" bestFit="1" customWidth="1"/>
    <col min="16147" max="16384" width="9.140625" style="45"/>
  </cols>
  <sheetData>
    <row r="1" spans="1:18" s="1" customFormat="1" ht="14.25" customHeight="1" x14ac:dyDescent="0.2">
      <c r="B1" s="428" t="s">
        <v>102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</row>
    <row r="2" spans="1:18" s="1" customFormat="1" ht="27" customHeight="1" x14ac:dyDescent="0.2"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</row>
    <row r="3" spans="1:18" s="1" customFormat="1" ht="39.75" customHeight="1" x14ac:dyDescent="0.2">
      <c r="A3" s="434" t="s">
        <v>0</v>
      </c>
      <c r="B3" s="440" t="s">
        <v>1</v>
      </c>
      <c r="C3" s="441"/>
      <c r="D3" s="437" t="s">
        <v>114</v>
      </c>
      <c r="E3" s="430" t="s">
        <v>144</v>
      </c>
      <c r="F3" s="430"/>
      <c r="G3" s="430"/>
      <c r="H3" s="430" t="s">
        <v>137</v>
      </c>
      <c r="I3" s="430"/>
      <c r="J3" s="430"/>
      <c r="K3" s="430" t="s">
        <v>2</v>
      </c>
      <c r="L3" s="423" t="s">
        <v>3</v>
      </c>
      <c r="M3" s="424"/>
      <c r="N3" s="424"/>
      <c r="O3" s="424"/>
      <c r="P3" s="424"/>
      <c r="Q3" s="424"/>
      <c r="R3" s="425"/>
    </row>
    <row r="4" spans="1:18" s="1" customFormat="1" ht="31.5" customHeight="1" x14ac:dyDescent="0.2">
      <c r="A4" s="435"/>
      <c r="B4" s="446"/>
      <c r="C4" s="447"/>
      <c r="D4" s="438"/>
      <c r="E4" s="430" t="s">
        <v>4</v>
      </c>
      <c r="F4" s="431" t="s">
        <v>5</v>
      </c>
      <c r="G4" s="430" t="s">
        <v>6</v>
      </c>
      <c r="H4" s="430" t="s">
        <v>4</v>
      </c>
      <c r="I4" s="431" t="s">
        <v>5</v>
      </c>
      <c r="J4" s="430" t="s">
        <v>6</v>
      </c>
      <c r="K4" s="430"/>
      <c r="L4" s="430" t="s">
        <v>7</v>
      </c>
      <c r="M4" s="430"/>
      <c r="N4" s="440" t="s">
        <v>112</v>
      </c>
      <c r="O4" s="441"/>
      <c r="P4" s="444" t="s">
        <v>113</v>
      </c>
      <c r="Q4" s="426" t="s">
        <v>171</v>
      </c>
      <c r="R4" s="427"/>
    </row>
    <row r="5" spans="1:18" s="1" customFormat="1" ht="40.5" customHeight="1" x14ac:dyDescent="0.2">
      <c r="A5" s="435"/>
      <c r="B5" s="446"/>
      <c r="C5" s="447"/>
      <c r="D5" s="438"/>
      <c r="E5" s="430"/>
      <c r="F5" s="432"/>
      <c r="G5" s="430"/>
      <c r="H5" s="430"/>
      <c r="I5" s="432"/>
      <c r="J5" s="430"/>
      <c r="K5" s="430"/>
      <c r="L5" s="430" t="s">
        <v>8</v>
      </c>
      <c r="M5" s="430"/>
      <c r="N5" s="442"/>
      <c r="O5" s="443"/>
      <c r="P5" s="445"/>
      <c r="Q5" s="99" t="s">
        <v>173</v>
      </c>
      <c r="R5" s="166" t="s">
        <v>174</v>
      </c>
    </row>
    <row r="6" spans="1:18" s="1" customFormat="1" ht="23.25" customHeight="1" x14ac:dyDescent="0.2">
      <c r="A6" s="436"/>
      <c r="B6" s="442"/>
      <c r="C6" s="443"/>
      <c r="D6" s="439"/>
      <c r="E6" s="430"/>
      <c r="F6" s="433"/>
      <c r="G6" s="430"/>
      <c r="H6" s="430"/>
      <c r="I6" s="433"/>
      <c r="J6" s="430"/>
      <c r="K6" s="430"/>
      <c r="L6" s="2" t="s">
        <v>9</v>
      </c>
      <c r="M6" s="2" t="s">
        <v>10</v>
      </c>
      <c r="N6" s="100" t="s">
        <v>9</v>
      </c>
      <c r="O6" s="100" t="s">
        <v>10</v>
      </c>
      <c r="P6" s="101" t="s">
        <v>9</v>
      </c>
      <c r="Q6" s="101" t="s">
        <v>9</v>
      </c>
      <c r="R6" s="167" t="s">
        <v>9</v>
      </c>
    </row>
    <row r="7" spans="1:18" s="1" customFormat="1" x14ac:dyDescent="0.2">
      <c r="A7" s="4">
        <v>1</v>
      </c>
      <c r="B7" s="105">
        <v>2</v>
      </c>
      <c r="C7" s="105" t="s">
        <v>125</v>
      </c>
      <c r="D7" s="105" t="s">
        <v>126</v>
      </c>
      <c r="E7" s="105" t="s">
        <v>127</v>
      </c>
      <c r="F7" s="105" t="s">
        <v>128</v>
      </c>
      <c r="G7" s="105" t="s">
        <v>129</v>
      </c>
      <c r="H7" s="105" t="s">
        <v>130</v>
      </c>
      <c r="I7" s="105" t="s">
        <v>131</v>
      </c>
      <c r="J7" s="105" t="s">
        <v>132</v>
      </c>
      <c r="K7" s="106"/>
      <c r="L7" s="106"/>
      <c r="M7" s="106"/>
      <c r="N7" s="107" t="s">
        <v>133</v>
      </c>
      <c r="O7" s="105" t="s">
        <v>134</v>
      </c>
      <c r="P7" s="107" t="s">
        <v>135</v>
      </c>
      <c r="Q7" s="108" t="s">
        <v>136</v>
      </c>
      <c r="R7" s="168">
        <v>15</v>
      </c>
    </row>
    <row r="8" spans="1:18" s="1" customFormat="1" ht="31.5" customHeight="1" x14ac:dyDescent="0.2">
      <c r="A8" s="4">
        <v>1</v>
      </c>
      <c r="B8" s="102" t="s">
        <v>11</v>
      </c>
      <c r="C8" s="116" t="s">
        <v>12</v>
      </c>
      <c r="D8" s="102"/>
      <c r="E8" s="5"/>
      <c r="F8" s="5"/>
      <c r="G8" s="5"/>
      <c r="H8" s="5"/>
      <c r="I8" s="5"/>
      <c r="J8" s="5"/>
      <c r="K8" s="5"/>
      <c r="L8" s="5"/>
      <c r="M8" s="5"/>
      <c r="N8" s="6">
        <f>N9+N36+N41+N43</f>
        <v>101164.79999999999</v>
      </c>
      <c r="O8" s="6">
        <f>O9+O36+O41+O43</f>
        <v>99683.400000000009</v>
      </c>
      <c r="P8" s="7">
        <f>P9+P36+P43+P41</f>
        <v>132547</v>
      </c>
      <c r="Q8" s="7">
        <f>Q9+Q36+Q43+Q41</f>
        <v>115616.9</v>
      </c>
      <c r="R8" s="7">
        <f>R9+R36+R43+R41</f>
        <v>115616.9</v>
      </c>
    </row>
    <row r="9" spans="1:18" s="1" customFormat="1" ht="103.5" customHeight="1" x14ac:dyDescent="0.2">
      <c r="A9" s="138" t="s">
        <v>13</v>
      </c>
      <c r="B9" s="139" t="s">
        <v>14</v>
      </c>
      <c r="C9" s="140" t="s">
        <v>15</v>
      </c>
      <c r="D9" s="139"/>
      <c r="E9" s="141"/>
      <c r="F9" s="141"/>
      <c r="G9" s="141"/>
      <c r="H9" s="141"/>
      <c r="I9" s="141"/>
      <c r="J9" s="141"/>
      <c r="K9" s="141"/>
      <c r="L9" s="141"/>
      <c r="M9" s="141"/>
      <c r="N9" s="153">
        <f>N10+N13+N17+N18+N19+N21+N22+N26+N27+N28+N30+N35</f>
        <v>97686.099999999991</v>
      </c>
      <c r="O9" s="153">
        <f>O10+O13+O17+O18+O19+O21+O22+O26+O27+O28+O30+O33+O35</f>
        <v>96245.000000000015</v>
      </c>
      <c r="P9" s="153">
        <f>SUM(P10:P35)</f>
        <v>127431.8</v>
      </c>
      <c r="Q9" s="153">
        <f>SUM(Q10:Q35)</f>
        <v>112431.9</v>
      </c>
      <c r="R9" s="153">
        <f>SUM(R10:R35)</f>
        <v>112389.4</v>
      </c>
    </row>
    <row r="10" spans="1:18" s="1" customFormat="1" ht="129" customHeight="1" x14ac:dyDescent="0.2">
      <c r="A10" s="416" t="s">
        <v>16</v>
      </c>
      <c r="B10" s="379" t="s">
        <v>17</v>
      </c>
      <c r="C10" s="83"/>
      <c r="D10" s="83"/>
      <c r="E10" s="9" t="s">
        <v>143</v>
      </c>
      <c r="F10" s="10" t="s">
        <v>19</v>
      </c>
      <c r="G10" s="11" t="s">
        <v>20</v>
      </c>
      <c r="H10" s="12" t="s">
        <v>104</v>
      </c>
      <c r="I10" s="12" t="s">
        <v>22</v>
      </c>
      <c r="J10" s="11" t="s">
        <v>141</v>
      </c>
      <c r="K10" s="13" t="s">
        <v>23</v>
      </c>
      <c r="L10" s="10"/>
      <c r="M10" s="10"/>
      <c r="N10" s="388">
        <v>2200.5</v>
      </c>
      <c r="O10" s="388">
        <v>2200.1</v>
      </c>
      <c r="P10" s="388">
        <v>2440.1</v>
      </c>
      <c r="Q10" s="391">
        <v>2445.1</v>
      </c>
      <c r="R10" s="373">
        <v>2445.1</v>
      </c>
    </row>
    <row r="11" spans="1:18" s="1" customFormat="1" ht="60" customHeight="1" x14ac:dyDescent="0.2">
      <c r="A11" s="422"/>
      <c r="B11" s="380"/>
      <c r="C11" s="84" t="s">
        <v>146</v>
      </c>
      <c r="D11" s="84" t="s">
        <v>115</v>
      </c>
      <c r="E11" s="9" t="s">
        <v>142</v>
      </c>
      <c r="F11" s="10" t="s">
        <v>24</v>
      </c>
      <c r="G11" s="9" t="s">
        <v>25</v>
      </c>
      <c r="H11" s="406" t="s">
        <v>105</v>
      </c>
      <c r="I11" s="379"/>
      <c r="J11" s="382" t="s">
        <v>26</v>
      </c>
      <c r="K11" s="13"/>
      <c r="L11" s="10"/>
      <c r="M11" s="10"/>
      <c r="N11" s="389"/>
      <c r="O11" s="389"/>
      <c r="P11" s="389"/>
      <c r="Q11" s="392"/>
      <c r="R11" s="374"/>
    </row>
    <row r="12" spans="1:18" s="1" customFormat="1" ht="99" customHeight="1" x14ac:dyDescent="0.2">
      <c r="A12" s="422"/>
      <c r="B12" s="380"/>
      <c r="C12" s="13"/>
      <c r="D12" s="46"/>
      <c r="E12" s="15" t="s">
        <v>145</v>
      </c>
      <c r="F12" s="10"/>
      <c r="G12" s="14" t="s">
        <v>28</v>
      </c>
      <c r="H12" s="415"/>
      <c r="I12" s="381"/>
      <c r="J12" s="384"/>
      <c r="K12" s="13"/>
      <c r="L12" s="10"/>
      <c r="M12" s="10"/>
      <c r="N12" s="389"/>
      <c r="O12" s="389"/>
      <c r="P12" s="389"/>
      <c r="Q12" s="392"/>
      <c r="R12" s="375"/>
    </row>
    <row r="13" spans="1:18" s="1" customFormat="1" ht="149.25" customHeight="1" x14ac:dyDescent="0.2">
      <c r="A13" s="416" t="s">
        <v>172</v>
      </c>
      <c r="B13" s="379" t="s">
        <v>17</v>
      </c>
      <c r="C13" s="83"/>
      <c r="D13" s="83"/>
      <c r="E13" s="9" t="s">
        <v>143</v>
      </c>
      <c r="F13" s="10" t="s">
        <v>29</v>
      </c>
      <c r="G13" s="11" t="s">
        <v>20</v>
      </c>
      <c r="H13" s="379" t="s">
        <v>106</v>
      </c>
      <c r="I13" s="12" t="s">
        <v>22</v>
      </c>
      <c r="J13" s="11" t="s">
        <v>141</v>
      </c>
      <c r="K13" s="13"/>
      <c r="L13" s="10"/>
      <c r="M13" s="10"/>
      <c r="N13" s="388">
        <v>17271</v>
      </c>
      <c r="O13" s="388">
        <v>17181.3</v>
      </c>
      <c r="P13" s="388">
        <v>22302.400000000001</v>
      </c>
      <c r="Q13" s="391">
        <v>54829.4</v>
      </c>
      <c r="R13" s="385">
        <v>54268.6</v>
      </c>
    </row>
    <row r="14" spans="1:18" s="1" customFormat="1" ht="159" customHeight="1" x14ac:dyDescent="0.2">
      <c r="A14" s="422"/>
      <c r="B14" s="380"/>
      <c r="C14" s="84" t="s">
        <v>146</v>
      </c>
      <c r="D14" s="84" t="s">
        <v>116</v>
      </c>
      <c r="E14" s="15" t="s">
        <v>27</v>
      </c>
      <c r="F14" s="10"/>
      <c r="G14" s="14" t="s">
        <v>28</v>
      </c>
      <c r="H14" s="410"/>
      <c r="I14" s="12"/>
      <c r="J14" s="11" t="s">
        <v>26</v>
      </c>
      <c r="K14" s="13"/>
      <c r="L14" s="10"/>
      <c r="M14" s="10"/>
      <c r="N14" s="389"/>
      <c r="O14" s="389"/>
      <c r="P14" s="389"/>
      <c r="Q14" s="392"/>
      <c r="R14" s="386"/>
    </row>
    <row r="15" spans="1:18" s="1" customFormat="1" ht="117" customHeight="1" x14ac:dyDescent="0.2">
      <c r="A15" s="422"/>
      <c r="B15" s="380"/>
      <c r="C15" s="84"/>
      <c r="D15" s="84"/>
      <c r="E15" s="15"/>
      <c r="F15" s="10"/>
      <c r="G15" s="16"/>
      <c r="H15" s="93" t="s">
        <v>107</v>
      </c>
      <c r="I15" s="12"/>
      <c r="J15" s="11" t="s">
        <v>141</v>
      </c>
      <c r="K15" s="13"/>
      <c r="L15" s="10"/>
      <c r="M15" s="10"/>
      <c r="N15" s="389"/>
      <c r="O15" s="389"/>
      <c r="P15" s="389"/>
      <c r="Q15" s="392"/>
      <c r="R15" s="386"/>
    </row>
    <row r="16" spans="1:18" s="1" customFormat="1" ht="117.75" customHeight="1" x14ac:dyDescent="0.2">
      <c r="A16" s="417"/>
      <c r="B16" s="381"/>
      <c r="C16" s="85"/>
      <c r="D16" s="85"/>
      <c r="E16" s="15"/>
      <c r="F16" s="10"/>
      <c r="G16" s="9"/>
      <c r="H16" s="93" t="s">
        <v>108</v>
      </c>
      <c r="I16" s="12"/>
      <c r="J16" s="11" t="s">
        <v>26</v>
      </c>
      <c r="K16" s="13"/>
      <c r="L16" s="10"/>
      <c r="M16" s="10"/>
      <c r="N16" s="390"/>
      <c r="O16" s="390"/>
      <c r="P16" s="390"/>
      <c r="Q16" s="393"/>
      <c r="R16" s="387"/>
    </row>
    <row r="17" spans="1:18" s="1" customFormat="1" ht="159" customHeight="1" x14ac:dyDescent="0.2">
      <c r="A17" s="8" t="s">
        <v>111</v>
      </c>
      <c r="B17" s="17" t="s">
        <v>31</v>
      </c>
      <c r="C17" s="117" t="s">
        <v>147</v>
      </c>
      <c r="D17" s="134" t="s">
        <v>148</v>
      </c>
      <c r="E17" s="9"/>
      <c r="F17" s="10"/>
      <c r="G17" s="11"/>
      <c r="H17" s="110" t="s">
        <v>104</v>
      </c>
      <c r="I17" s="12" t="s">
        <v>22</v>
      </c>
      <c r="J17" s="11" t="s">
        <v>141</v>
      </c>
      <c r="K17" s="13"/>
      <c r="L17" s="10"/>
      <c r="M17" s="10"/>
      <c r="N17" s="18">
        <v>18242.2</v>
      </c>
      <c r="O17" s="19">
        <v>18146.599999999999</v>
      </c>
      <c r="P17" s="19">
        <v>22489.200000000001</v>
      </c>
      <c r="Q17" s="20">
        <v>21540.400000000001</v>
      </c>
      <c r="R17" s="170">
        <v>22477.7</v>
      </c>
    </row>
    <row r="18" spans="1:18" s="1" customFormat="1" ht="191.25" customHeight="1" x14ac:dyDescent="0.2">
      <c r="A18" s="21" t="s">
        <v>32</v>
      </c>
      <c r="B18" s="22" t="s">
        <v>95</v>
      </c>
      <c r="C18" s="118" t="s">
        <v>34</v>
      </c>
      <c r="D18" s="118" t="s">
        <v>149</v>
      </c>
      <c r="E18" s="9" t="s">
        <v>18</v>
      </c>
      <c r="F18" s="10" t="s">
        <v>33</v>
      </c>
      <c r="G18" s="11" t="s">
        <v>20</v>
      </c>
      <c r="H18" s="163" t="s">
        <v>163</v>
      </c>
      <c r="I18" s="12" t="s">
        <v>22</v>
      </c>
      <c r="J18" s="11" t="s">
        <v>141</v>
      </c>
      <c r="K18" s="13"/>
      <c r="L18" s="10"/>
      <c r="M18" s="10"/>
      <c r="N18" s="23">
        <v>17403.599999999999</v>
      </c>
      <c r="O18" s="23">
        <v>17264</v>
      </c>
      <c r="P18" s="23">
        <v>30380</v>
      </c>
      <c r="Q18" s="24">
        <v>7800</v>
      </c>
      <c r="R18" s="169">
        <v>7650</v>
      </c>
    </row>
    <row r="19" spans="1:18" s="1" customFormat="1" ht="200.25" customHeight="1" x14ac:dyDescent="0.2">
      <c r="A19" s="416" t="s">
        <v>35</v>
      </c>
      <c r="B19" s="420" t="s">
        <v>96</v>
      </c>
      <c r="C19" s="119" t="s">
        <v>37</v>
      </c>
      <c r="D19" s="119" t="s">
        <v>118</v>
      </c>
      <c r="E19" s="420" t="s">
        <v>18</v>
      </c>
      <c r="F19" s="413" t="s">
        <v>36</v>
      </c>
      <c r="G19" s="382" t="s">
        <v>20</v>
      </c>
      <c r="H19" s="379" t="s">
        <v>164</v>
      </c>
      <c r="I19" s="12" t="s">
        <v>22</v>
      </c>
      <c r="J19" s="11" t="s">
        <v>141</v>
      </c>
      <c r="K19" s="13"/>
      <c r="L19" s="10"/>
      <c r="M19" s="10"/>
      <c r="N19" s="388">
        <v>6579.6</v>
      </c>
      <c r="O19" s="388">
        <v>6559.1</v>
      </c>
      <c r="P19" s="388">
        <v>11600</v>
      </c>
      <c r="Q19" s="391">
        <v>1800</v>
      </c>
      <c r="R19" s="373">
        <v>3300</v>
      </c>
    </row>
    <row r="20" spans="1:18" s="1" customFormat="1" ht="135.75" customHeight="1" x14ac:dyDescent="0.2">
      <c r="A20" s="417"/>
      <c r="B20" s="421"/>
      <c r="C20" s="120"/>
      <c r="D20" s="120"/>
      <c r="E20" s="421"/>
      <c r="F20" s="414"/>
      <c r="G20" s="384"/>
      <c r="H20" s="410"/>
      <c r="I20" s="12"/>
      <c r="J20" s="11"/>
      <c r="K20" s="13"/>
      <c r="L20" s="10"/>
      <c r="M20" s="10"/>
      <c r="N20" s="390"/>
      <c r="O20" s="390"/>
      <c r="P20" s="390"/>
      <c r="Q20" s="393"/>
      <c r="R20" s="375"/>
    </row>
    <row r="21" spans="1:18" s="1" customFormat="1" ht="168.75" customHeight="1" x14ac:dyDescent="0.2">
      <c r="A21" s="25" t="s">
        <v>38</v>
      </c>
      <c r="B21" s="26" t="s">
        <v>97</v>
      </c>
      <c r="C21" s="135" t="s">
        <v>150</v>
      </c>
      <c r="D21" s="135" t="s">
        <v>119</v>
      </c>
      <c r="E21" s="9" t="s">
        <v>18</v>
      </c>
      <c r="F21" s="27" t="s">
        <v>39</v>
      </c>
      <c r="G21" s="28" t="s">
        <v>20</v>
      </c>
      <c r="I21" s="12" t="s">
        <v>22</v>
      </c>
      <c r="J21" s="11" t="s">
        <v>141</v>
      </c>
      <c r="K21" s="13"/>
      <c r="L21" s="10"/>
      <c r="M21" s="10"/>
      <c r="N21" s="19">
        <v>1673.5</v>
      </c>
      <c r="O21" s="19">
        <v>1668.3</v>
      </c>
      <c r="P21" s="19">
        <v>0</v>
      </c>
      <c r="Q21" s="20">
        <v>0</v>
      </c>
      <c r="R21" s="169">
        <v>0</v>
      </c>
    </row>
    <row r="22" spans="1:18" s="1" customFormat="1" ht="135.75" customHeight="1" x14ac:dyDescent="0.2">
      <c r="A22" s="25" t="s">
        <v>40</v>
      </c>
      <c r="B22" s="103" t="s">
        <v>98</v>
      </c>
      <c r="C22" s="121" t="s">
        <v>151</v>
      </c>
      <c r="D22" s="121" t="s">
        <v>120</v>
      </c>
      <c r="E22" s="80" t="s">
        <v>18</v>
      </c>
      <c r="F22" s="27" t="s">
        <v>41</v>
      </c>
      <c r="G22" s="28" t="s">
        <v>20</v>
      </c>
      <c r="H22" s="17" t="s">
        <v>165</v>
      </c>
      <c r="I22" s="12" t="s">
        <v>22</v>
      </c>
      <c r="J22" s="11" t="s">
        <v>141</v>
      </c>
      <c r="K22" s="13"/>
      <c r="L22" s="10"/>
      <c r="M22" s="10"/>
      <c r="N22" s="19">
        <v>1402.5</v>
      </c>
      <c r="O22" s="19">
        <v>1402.5</v>
      </c>
      <c r="P22" s="19">
        <v>5193</v>
      </c>
      <c r="Q22" s="20">
        <v>2293</v>
      </c>
      <c r="R22" s="171">
        <v>2293</v>
      </c>
    </row>
    <row r="23" spans="1:18" s="1" customFormat="1" ht="84" hidden="1" customHeight="1" x14ac:dyDescent="0.2">
      <c r="A23" s="416" t="s">
        <v>42</v>
      </c>
      <c r="B23" s="411" t="s">
        <v>43</v>
      </c>
      <c r="C23" s="122"/>
      <c r="D23" s="122"/>
      <c r="E23" s="412" t="s">
        <v>18</v>
      </c>
      <c r="F23" s="413" t="s">
        <v>44</v>
      </c>
      <c r="G23" s="382" t="s">
        <v>20</v>
      </c>
      <c r="H23" s="379" t="s">
        <v>21</v>
      </c>
      <c r="I23" s="12" t="s">
        <v>22</v>
      </c>
      <c r="J23" s="11" t="s">
        <v>30</v>
      </c>
      <c r="K23" s="13"/>
      <c r="L23" s="10"/>
      <c r="M23" s="10"/>
      <c r="N23" s="388">
        <v>0</v>
      </c>
      <c r="O23" s="388">
        <v>0</v>
      </c>
      <c r="P23" s="388"/>
      <c r="Q23" s="391"/>
      <c r="R23" s="3"/>
    </row>
    <row r="24" spans="1:18" s="1" customFormat="1" ht="84" hidden="1" customHeight="1" x14ac:dyDescent="0.2">
      <c r="A24" s="417"/>
      <c r="B24" s="411"/>
      <c r="C24" s="122"/>
      <c r="D24" s="122"/>
      <c r="E24" s="412"/>
      <c r="F24" s="414"/>
      <c r="G24" s="384"/>
      <c r="H24" s="410"/>
      <c r="I24" s="12"/>
      <c r="J24" s="11"/>
      <c r="K24" s="13"/>
      <c r="L24" s="10"/>
      <c r="M24" s="10"/>
      <c r="N24" s="390"/>
      <c r="O24" s="390"/>
      <c r="P24" s="390"/>
      <c r="Q24" s="393"/>
      <c r="R24" s="3"/>
    </row>
    <row r="25" spans="1:18" s="1" customFormat="1" ht="84" hidden="1" customHeight="1" x14ac:dyDescent="0.2">
      <c r="A25" s="29" t="s">
        <v>45</v>
      </c>
      <c r="B25" s="30" t="s">
        <v>46</v>
      </c>
      <c r="C25" s="123"/>
      <c r="D25" s="123"/>
      <c r="E25" s="31" t="s">
        <v>18</v>
      </c>
      <c r="F25" s="27" t="s">
        <v>47</v>
      </c>
      <c r="G25" s="28" t="s">
        <v>20</v>
      </c>
      <c r="H25" s="379" t="s">
        <v>168</v>
      </c>
      <c r="I25" s="12" t="s">
        <v>22</v>
      </c>
      <c r="J25" s="11" t="s">
        <v>30</v>
      </c>
      <c r="K25" s="13"/>
      <c r="L25" s="10"/>
      <c r="M25" s="10"/>
      <c r="N25" s="19">
        <v>0</v>
      </c>
      <c r="O25" s="19">
        <v>0</v>
      </c>
      <c r="P25" s="19">
        <v>0</v>
      </c>
      <c r="Q25" s="20">
        <v>0</v>
      </c>
      <c r="R25" s="3"/>
    </row>
    <row r="26" spans="1:18" s="1" customFormat="1" ht="162.75" customHeight="1" x14ac:dyDescent="0.2">
      <c r="A26" s="8" t="s">
        <v>48</v>
      </c>
      <c r="B26" s="33" t="s">
        <v>92</v>
      </c>
      <c r="C26" s="135" t="s">
        <v>152</v>
      </c>
      <c r="D26" s="135" t="s">
        <v>121</v>
      </c>
      <c r="E26" s="31" t="s">
        <v>18</v>
      </c>
      <c r="F26" s="27" t="s">
        <v>49</v>
      </c>
      <c r="G26" s="28" t="s">
        <v>20</v>
      </c>
      <c r="H26" s="410"/>
      <c r="I26" s="12" t="s">
        <v>22</v>
      </c>
      <c r="J26" s="11" t="s">
        <v>141</v>
      </c>
      <c r="K26" s="13"/>
      <c r="L26" s="10"/>
      <c r="M26" s="10"/>
      <c r="N26" s="19">
        <v>520</v>
      </c>
      <c r="O26" s="19">
        <v>520</v>
      </c>
      <c r="P26" s="19">
        <v>859</v>
      </c>
      <c r="Q26" s="20">
        <v>613</v>
      </c>
      <c r="R26" s="171">
        <v>613</v>
      </c>
    </row>
    <row r="27" spans="1:18" s="1" customFormat="1" ht="135.75" customHeight="1" thickBot="1" x14ac:dyDescent="0.25">
      <c r="A27" s="34" t="s">
        <v>50</v>
      </c>
      <c r="B27" s="104" t="s">
        <v>51</v>
      </c>
      <c r="C27" s="136" t="s">
        <v>153</v>
      </c>
      <c r="D27" s="135" t="s">
        <v>122</v>
      </c>
      <c r="E27" s="164" t="s">
        <v>18</v>
      </c>
      <c r="F27" s="27" t="s">
        <v>52</v>
      </c>
      <c r="G27" s="28" t="s">
        <v>20</v>
      </c>
      <c r="H27" s="12" t="s">
        <v>166</v>
      </c>
      <c r="I27" s="12" t="s">
        <v>22</v>
      </c>
      <c r="J27" s="11" t="s">
        <v>141</v>
      </c>
      <c r="K27" s="13"/>
      <c r="L27" s="10"/>
      <c r="M27" s="10"/>
      <c r="N27" s="23">
        <v>1845.2</v>
      </c>
      <c r="O27" s="23">
        <v>1845.2</v>
      </c>
      <c r="P27" s="23">
        <v>4350</v>
      </c>
      <c r="Q27" s="24">
        <v>4400</v>
      </c>
      <c r="R27" s="171">
        <v>4450</v>
      </c>
    </row>
    <row r="28" spans="1:18" s="1" customFormat="1" ht="141" customHeight="1" x14ac:dyDescent="0.2">
      <c r="A28" s="416" t="s">
        <v>53</v>
      </c>
      <c r="B28" s="418" t="s">
        <v>93</v>
      </c>
      <c r="C28" s="124"/>
      <c r="D28" s="124"/>
      <c r="E28" s="31" t="s">
        <v>18</v>
      </c>
      <c r="F28" s="27" t="s">
        <v>54</v>
      </c>
      <c r="G28" s="28" t="s">
        <v>20</v>
      </c>
      <c r="H28" s="17" t="s">
        <v>104</v>
      </c>
      <c r="I28" s="379" t="s">
        <v>22</v>
      </c>
      <c r="J28" s="382" t="s">
        <v>141</v>
      </c>
      <c r="K28" s="13"/>
      <c r="L28" s="10"/>
      <c r="M28" s="10"/>
      <c r="N28" s="388">
        <v>24688.799999999999</v>
      </c>
      <c r="O28" s="388">
        <v>24290.6</v>
      </c>
      <c r="P28" s="388">
        <v>13260</v>
      </c>
      <c r="Q28" s="391">
        <v>7640</v>
      </c>
      <c r="R28" s="373">
        <v>7490</v>
      </c>
    </row>
    <row r="29" spans="1:18" s="1" customFormat="1" ht="402" customHeight="1" thickBot="1" x14ac:dyDescent="0.25">
      <c r="A29" s="417"/>
      <c r="B29" s="419"/>
      <c r="C29" s="121" t="s">
        <v>154</v>
      </c>
      <c r="D29" s="122" t="s">
        <v>122</v>
      </c>
      <c r="E29" s="12" t="s">
        <v>55</v>
      </c>
      <c r="F29" s="27"/>
      <c r="G29" s="28"/>
      <c r="H29" s="12" t="s">
        <v>166</v>
      </c>
      <c r="I29" s="381"/>
      <c r="J29" s="384"/>
      <c r="K29" s="13"/>
      <c r="L29" s="10"/>
      <c r="M29" s="10"/>
      <c r="N29" s="390"/>
      <c r="O29" s="390"/>
      <c r="P29" s="390"/>
      <c r="Q29" s="393"/>
      <c r="R29" s="375"/>
    </row>
    <row r="30" spans="1:18" s="1" customFormat="1" ht="214.5" customHeight="1" x14ac:dyDescent="0.2">
      <c r="A30" s="113" t="s">
        <v>56</v>
      </c>
      <c r="B30" s="409" t="s">
        <v>99</v>
      </c>
      <c r="C30" s="137" t="s">
        <v>155</v>
      </c>
      <c r="D30" s="137" t="s">
        <v>123</v>
      </c>
      <c r="E30" s="379" t="s">
        <v>57</v>
      </c>
      <c r="F30" s="379" t="s">
        <v>58</v>
      </c>
      <c r="G30" s="382" t="s">
        <v>59</v>
      </c>
      <c r="H30" s="12" t="s">
        <v>104</v>
      </c>
      <c r="I30" s="379" t="s">
        <v>22</v>
      </c>
      <c r="J30" s="382" t="s">
        <v>141</v>
      </c>
      <c r="K30" s="13"/>
      <c r="L30" s="10"/>
      <c r="M30" s="10"/>
      <c r="N30" s="388">
        <v>5364.5</v>
      </c>
      <c r="O30" s="388">
        <v>4672.6000000000004</v>
      </c>
      <c r="P30" s="388">
        <v>13727.1</v>
      </c>
      <c r="Q30" s="391">
        <v>8240</v>
      </c>
      <c r="R30" s="373">
        <v>6570</v>
      </c>
    </row>
    <row r="31" spans="1:18" s="1" customFormat="1" ht="84" hidden="1" customHeight="1" x14ac:dyDescent="0.2">
      <c r="A31" s="114"/>
      <c r="B31" s="401"/>
      <c r="C31" s="125"/>
      <c r="D31" s="125"/>
      <c r="E31" s="380"/>
      <c r="F31" s="380"/>
      <c r="G31" s="383"/>
      <c r="H31" s="12"/>
      <c r="I31" s="380"/>
      <c r="J31" s="383"/>
      <c r="K31" s="13"/>
      <c r="L31" s="10"/>
      <c r="M31" s="10"/>
      <c r="N31" s="389"/>
      <c r="O31" s="389"/>
      <c r="P31" s="389"/>
      <c r="Q31" s="392"/>
      <c r="R31" s="374"/>
    </row>
    <row r="32" spans="1:18" s="1" customFormat="1" ht="151.5" customHeight="1" x14ac:dyDescent="0.2">
      <c r="A32" s="114"/>
      <c r="B32" s="401"/>
      <c r="C32" s="125"/>
      <c r="D32" s="125"/>
      <c r="E32" s="380"/>
      <c r="F32" s="380"/>
      <c r="G32" s="383"/>
      <c r="H32" s="406" t="s">
        <v>167</v>
      </c>
      <c r="I32" s="380"/>
      <c r="J32" s="383"/>
      <c r="K32" s="13"/>
      <c r="L32" s="10"/>
      <c r="M32" s="10"/>
      <c r="N32" s="389"/>
      <c r="O32" s="389"/>
      <c r="P32" s="389"/>
      <c r="Q32" s="392"/>
      <c r="R32" s="374"/>
    </row>
    <row r="33" spans="1:18" s="1" customFormat="1" ht="8.25" customHeight="1" x14ac:dyDescent="0.2">
      <c r="A33" s="114"/>
      <c r="B33" s="401"/>
      <c r="C33" s="125"/>
      <c r="D33" s="125"/>
      <c r="E33" s="380"/>
      <c r="F33" s="380"/>
      <c r="G33" s="383"/>
      <c r="H33" s="407"/>
      <c r="I33" s="380"/>
      <c r="J33" s="383"/>
      <c r="K33" s="13"/>
      <c r="L33" s="10"/>
      <c r="M33" s="10"/>
      <c r="N33" s="389"/>
      <c r="O33" s="389"/>
      <c r="P33" s="389"/>
      <c r="Q33" s="392"/>
      <c r="R33" s="374"/>
    </row>
    <row r="34" spans="1:18" s="1" customFormat="1" ht="9" customHeight="1" x14ac:dyDescent="0.2">
      <c r="A34" s="115"/>
      <c r="B34" s="402"/>
      <c r="C34" s="127"/>
      <c r="D34" s="127"/>
      <c r="E34" s="381"/>
      <c r="F34" s="381"/>
      <c r="G34" s="384"/>
      <c r="H34" s="408"/>
      <c r="I34" s="381"/>
      <c r="J34" s="384"/>
      <c r="K34" s="13"/>
      <c r="L34" s="10"/>
      <c r="M34" s="10"/>
      <c r="N34" s="390"/>
      <c r="O34" s="390"/>
      <c r="P34" s="390"/>
      <c r="Q34" s="393"/>
      <c r="R34" s="375"/>
    </row>
    <row r="35" spans="1:18" s="1" customFormat="1" ht="174" customHeight="1" x14ac:dyDescent="0.2">
      <c r="A35" s="90" t="s">
        <v>60</v>
      </c>
      <c r="B35" s="87" t="s">
        <v>94</v>
      </c>
      <c r="C35" s="127" t="s">
        <v>156</v>
      </c>
      <c r="D35" s="127" t="s">
        <v>124</v>
      </c>
      <c r="E35" s="91" t="s">
        <v>18</v>
      </c>
      <c r="F35" s="35" t="s">
        <v>61</v>
      </c>
      <c r="G35" s="111" t="s">
        <v>20</v>
      </c>
      <c r="H35" s="112" t="s">
        <v>168</v>
      </c>
      <c r="I35" s="88" t="s">
        <v>22</v>
      </c>
      <c r="J35" s="86" t="s">
        <v>141</v>
      </c>
      <c r="K35" s="85"/>
      <c r="L35" s="89"/>
      <c r="M35" s="89"/>
      <c r="N35" s="81">
        <v>494.7</v>
      </c>
      <c r="O35" s="81">
        <v>494.7</v>
      </c>
      <c r="P35" s="81">
        <v>831</v>
      </c>
      <c r="Q35" s="82">
        <v>831</v>
      </c>
      <c r="R35" s="172">
        <v>832</v>
      </c>
    </row>
    <row r="36" spans="1:18" s="1" customFormat="1" ht="117" customHeight="1" x14ac:dyDescent="0.25">
      <c r="A36" s="142" t="s">
        <v>62</v>
      </c>
      <c r="B36" s="143" t="s">
        <v>63</v>
      </c>
      <c r="C36" s="144" t="s">
        <v>158</v>
      </c>
      <c r="D36" s="145"/>
      <c r="E36" s="146"/>
      <c r="F36" s="147"/>
      <c r="G36" s="148"/>
      <c r="H36" s="165"/>
      <c r="I36" s="149"/>
      <c r="J36" s="150"/>
      <c r="K36" s="151"/>
      <c r="L36" s="152"/>
      <c r="M36" s="152"/>
      <c r="N36" s="153">
        <f>N37</f>
        <v>1007.8</v>
      </c>
      <c r="O36" s="153">
        <f>O37</f>
        <v>1007.8</v>
      </c>
      <c r="P36" s="153">
        <f>P37</f>
        <v>1074.5999999999999</v>
      </c>
      <c r="Q36" s="153">
        <f>Q37+Q44</f>
        <v>0</v>
      </c>
      <c r="R36" s="153">
        <f>R37+R44</f>
        <v>0</v>
      </c>
    </row>
    <row r="37" spans="1:18" s="1" customFormat="1" ht="53.25" customHeight="1" x14ac:dyDescent="0.2">
      <c r="A37" s="394" t="s">
        <v>64</v>
      </c>
      <c r="B37" s="400" t="s">
        <v>65</v>
      </c>
      <c r="C37" s="126"/>
      <c r="D37" s="126"/>
      <c r="E37" s="12" t="s">
        <v>57</v>
      </c>
      <c r="F37" s="12" t="s">
        <v>66</v>
      </c>
      <c r="G37" s="11" t="s">
        <v>59</v>
      </c>
      <c r="H37" s="379" t="s">
        <v>104</v>
      </c>
      <c r="I37" s="12" t="s">
        <v>67</v>
      </c>
      <c r="J37" s="403" t="s">
        <v>141</v>
      </c>
      <c r="K37" s="10" t="s">
        <v>68</v>
      </c>
      <c r="L37" s="37"/>
      <c r="M37" s="37"/>
      <c r="N37" s="388">
        <v>1007.8</v>
      </c>
      <c r="O37" s="388">
        <v>1007.8</v>
      </c>
      <c r="P37" s="388">
        <v>1074.5999999999999</v>
      </c>
      <c r="Q37" s="391">
        <v>0</v>
      </c>
      <c r="R37" s="373">
        <v>0</v>
      </c>
    </row>
    <row r="38" spans="1:18" s="1" customFormat="1" ht="61.5" customHeight="1" x14ac:dyDescent="0.2">
      <c r="A38" s="395"/>
      <c r="B38" s="401"/>
      <c r="C38" s="125" t="s">
        <v>157</v>
      </c>
      <c r="D38" s="125" t="s">
        <v>116</v>
      </c>
      <c r="E38" s="12"/>
      <c r="F38" s="12"/>
      <c r="G38" s="11"/>
      <c r="H38" s="381"/>
      <c r="I38" s="3"/>
      <c r="J38" s="404"/>
      <c r="K38" s="10"/>
      <c r="L38" s="37"/>
      <c r="M38" s="37"/>
      <c r="N38" s="389"/>
      <c r="O38" s="389"/>
      <c r="P38" s="389"/>
      <c r="Q38" s="392"/>
      <c r="R38" s="374"/>
    </row>
    <row r="39" spans="1:18" s="1" customFormat="1" ht="184.5" customHeight="1" x14ac:dyDescent="0.2">
      <c r="A39" s="395"/>
      <c r="B39" s="401"/>
      <c r="C39" s="125"/>
      <c r="D39" s="125"/>
      <c r="E39" s="12"/>
      <c r="F39" s="12"/>
      <c r="G39" s="11"/>
      <c r="H39" s="36" t="s">
        <v>110</v>
      </c>
      <c r="I39" s="38"/>
      <c r="J39" s="404"/>
      <c r="K39" s="10"/>
      <c r="L39" s="37"/>
      <c r="M39" s="37"/>
      <c r="N39" s="389"/>
      <c r="O39" s="389"/>
      <c r="P39" s="389"/>
      <c r="Q39" s="392"/>
      <c r="R39" s="374"/>
    </row>
    <row r="40" spans="1:18" s="1" customFormat="1" ht="143.25" customHeight="1" x14ac:dyDescent="0.2">
      <c r="A40" s="396"/>
      <c r="B40" s="402"/>
      <c r="C40" s="127"/>
      <c r="D40" s="127"/>
      <c r="E40" s="12"/>
      <c r="F40" s="12"/>
      <c r="G40" s="11"/>
      <c r="H40" s="36" t="s">
        <v>109</v>
      </c>
      <c r="I40" s="94"/>
      <c r="J40" s="405"/>
      <c r="K40" s="10"/>
      <c r="L40" s="37"/>
      <c r="M40" s="37"/>
      <c r="N40" s="390"/>
      <c r="O40" s="390"/>
      <c r="P40" s="390"/>
      <c r="Q40" s="393"/>
      <c r="R40" s="375"/>
    </row>
    <row r="41" spans="1:18" s="1" customFormat="1" ht="139.5" customHeight="1" x14ac:dyDescent="0.2">
      <c r="A41" s="154" t="s">
        <v>69</v>
      </c>
      <c r="B41" s="143" t="s">
        <v>70</v>
      </c>
      <c r="C41" s="155" t="s">
        <v>71</v>
      </c>
      <c r="D41" s="156"/>
      <c r="E41" s="146"/>
      <c r="F41" s="149"/>
      <c r="G41" s="157"/>
      <c r="H41" s="149"/>
      <c r="I41" s="161"/>
      <c r="J41" s="150"/>
      <c r="K41" s="152"/>
      <c r="L41" s="158"/>
      <c r="M41" s="158"/>
      <c r="N41" s="159">
        <f>N42</f>
        <v>295.89999999999998</v>
      </c>
      <c r="O41" s="159">
        <f>O42</f>
        <v>295.89999999999998</v>
      </c>
      <c r="P41" s="159">
        <v>304.5</v>
      </c>
      <c r="Q41" s="159">
        <f>Q42</f>
        <v>0</v>
      </c>
      <c r="R41" s="159">
        <f>R42</f>
        <v>0</v>
      </c>
    </row>
    <row r="42" spans="1:18" s="1" customFormat="1" ht="117" customHeight="1" x14ac:dyDescent="0.2">
      <c r="A42" s="32" t="s">
        <v>72</v>
      </c>
      <c r="B42" s="15" t="s">
        <v>73</v>
      </c>
      <c r="C42" s="128" t="s">
        <v>159</v>
      </c>
      <c r="D42" s="128" t="s">
        <v>138</v>
      </c>
      <c r="E42" s="12" t="s">
        <v>57</v>
      </c>
      <c r="F42" s="12" t="s">
        <v>74</v>
      </c>
      <c r="G42" s="11" t="s">
        <v>59</v>
      </c>
      <c r="H42" s="12" t="s">
        <v>104</v>
      </c>
      <c r="I42" s="39" t="s">
        <v>75</v>
      </c>
      <c r="J42" s="40" t="s">
        <v>141</v>
      </c>
      <c r="K42" s="10"/>
      <c r="L42" s="37"/>
      <c r="M42" s="37"/>
      <c r="N42" s="41">
        <v>295.89999999999998</v>
      </c>
      <c r="O42" s="41">
        <v>295.89999999999998</v>
      </c>
      <c r="P42" s="41">
        <v>304.5</v>
      </c>
      <c r="Q42" s="42">
        <v>0</v>
      </c>
      <c r="R42" s="171">
        <v>0</v>
      </c>
    </row>
    <row r="43" spans="1:18" s="1" customFormat="1" ht="155.25" customHeight="1" x14ac:dyDescent="0.2">
      <c r="A43" s="154" t="s">
        <v>76</v>
      </c>
      <c r="B43" s="143" t="s">
        <v>100</v>
      </c>
      <c r="C43" s="160" t="s">
        <v>77</v>
      </c>
      <c r="D43" s="145"/>
      <c r="E43" s="161"/>
      <c r="F43" s="149"/>
      <c r="G43" s="157"/>
      <c r="H43" s="149"/>
      <c r="I43" s="162"/>
      <c r="J43" s="148"/>
      <c r="K43" s="152"/>
      <c r="L43" s="158"/>
      <c r="M43" s="158"/>
      <c r="N43" s="159">
        <v>2175</v>
      </c>
      <c r="O43" s="159">
        <f>O44+O45+O46+O47</f>
        <v>2134.6999999999998</v>
      </c>
      <c r="P43" s="159">
        <f t="shared" ref="P43:R43" si="0">P44+P45+P46+P47</f>
        <v>3736.1</v>
      </c>
      <c r="Q43" s="159">
        <f t="shared" si="0"/>
        <v>3185</v>
      </c>
      <c r="R43" s="159">
        <f t="shared" si="0"/>
        <v>3227.5</v>
      </c>
    </row>
    <row r="44" spans="1:18" s="1" customFormat="1" ht="88.5" customHeight="1" thickBot="1" x14ac:dyDescent="0.25">
      <c r="A44" s="32" t="s">
        <v>78</v>
      </c>
      <c r="B44" s="109" t="s">
        <v>82</v>
      </c>
      <c r="C44" s="96" t="s">
        <v>103</v>
      </c>
      <c r="D44" s="129" t="s">
        <v>117</v>
      </c>
      <c r="E44" s="36" t="s">
        <v>57</v>
      </c>
      <c r="F44" s="36" t="s">
        <v>83</v>
      </c>
      <c r="G44" s="95">
        <v>37900</v>
      </c>
      <c r="H44" s="36" t="s">
        <v>104</v>
      </c>
      <c r="I44" s="97" t="s">
        <v>22</v>
      </c>
      <c r="J44" s="95" t="s">
        <v>141</v>
      </c>
      <c r="K44" s="98"/>
      <c r="L44" s="19"/>
      <c r="M44" s="19"/>
      <c r="N44" s="78">
        <v>166.5</v>
      </c>
      <c r="O44" s="78">
        <v>166.5</v>
      </c>
      <c r="P44" s="78">
        <v>600</v>
      </c>
      <c r="Q44" s="79">
        <v>0</v>
      </c>
      <c r="R44" s="171">
        <v>0</v>
      </c>
    </row>
    <row r="45" spans="1:18" s="1" customFormat="1" ht="252.75" customHeight="1" x14ac:dyDescent="0.2">
      <c r="A45" s="32" t="s">
        <v>78</v>
      </c>
      <c r="B45" s="43" t="s">
        <v>79</v>
      </c>
      <c r="C45" s="92" t="s">
        <v>160</v>
      </c>
      <c r="D45" s="130" t="s">
        <v>139</v>
      </c>
      <c r="E45" s="12" t="s">
        <v>57</v>
      </c>
      <c r="F45" s="12" t="s">
        <v>80</v>
      </c>
      <c r="G45" s="11" t="s">
        <v>59</v>
      </c>
      <c r="H45" s="12" t="s">
        <v>169</v>
      </c>
      <c r="I45" s="12" t="s">
        <v>22</v>
      </c>
      <c r="J45" s="11" t="s">
        <v>141</v>
      </c>
      <c r="K45" s="13"/>
      <c r="L45" s="10"/>
      <c r="M45" s="10"/>
      <c r="N45" s="19">
        <v>0</v>
      </c>
      <c r="O45" s="19">
        <v>0</v>
      </c>
      <c r="P45" s="19">
        <v>500</v>
      </c>
      <c r="Q45" s="20">
        <v>500</v>
      </c>
      <c r="R45" s="171">
        <v>500</v>
      </c>
    </row>
    <row r="46" spans="1:18" s="1" customFormat="1" ht="132" customHeight="1" x14ac:dyDescent="0.2">
      <c r="A46" s="32" t="s">
        <v>78</v>
      </c>
      <c r="B46" s="44" t="s">
        <v>81</v>
      </c>
      <c r="C46" s="92" t="s">
        <v>103</v>
      </c>
      <c r="D46" s="131" t="s">
        <v>140</v>
      </c>
      <c r="E46" s="12" t="s">
        <v>57</v>
      </c>
      <c r="F46" s="12" t="s">
        <v>80</v>
      </c>
      <c r="G46" s="11" t="s">
        <v>59</v>
      </c>
      <c r="H46" s="12" t="s">
        <v>104</v>
      </c>
      <c r="I46" s="12" t="s">
        <v>22</v>
      </c>
      <c r="J46" s="11" t="s">
        <v>141</v>
      </c>
      <c r="K46" s="13"/>
      <c r="L46" s="10"/>
      <c r="M46" s="10"/>
      <c r="N46" s="19">
        <v>665.6</v>
      </c>
      <c r="O46" s="19">
        <v>659.3</v>
      </c>
      <c r="P46" s="19">
        <v>620</v>
      </c>
      <c r="Q46" s="20">
        <v>620</v>
      </c>
      <c r="R46" s="171">
        <v>620</v>
      </c>
    </row>
    <row r="47" spans="1:18" s="1" customFormat="1" ht="144.75" customHeight="1" x14ac:dyDescent="0.2">
      <c r="A47" s="394" t="s">
        <v>78</v>
      </c>
      <c r="B47" s="397" t="s">
        <v>84</v>
      </c>
      <c r="C47" s="132" t="s">
        <v>161</v>
      </c>
      <c r="D47" s="132" t="s">
        <v>162</v>
      </c>
      <c r="E47" s="12" t="s">
        <v>57</v>
      </c>
      <c r="F47" s="12" t="s">
        <v>80</v>
      </c>
      <c r="G47" s="11" t="s">
        <v>59</v>
      </c>
      <c r="H47" s="12" t="s">
        <v>104</v>
      </c>
      <c r="I47" s="12" t="s">
        <v>22</v>
      </c>
      <c r="J47" s="382" t="s">
        <v>141</v>
      </c>
      <c r="K47" s="13"/>
      <c r="L47" s="10"/>
      <c r="M47" s="10"/>
      <c r="N47" s="388">
        <v>1342.9</v>
      </c>
      <c r="O47" s="388">
        <v>1308.9000000000001</v>
      </c>
      <c r="P47" s="388">
        <v>2016.1</v>
      </c>
      <c r="Q47" s="391">
        <v>2065</v>
      </c>
      <c r="R47" s="385">
        <v>2107.5</v>
      </c>
    </row>
    <row r="48" spans="1:18" s="1" customFormat="1" ht="133.5" customHeight="1" x14ac:dyDescent="0.2">
      <c r="A48" s="395"/>
      <c r="B48" s="398"/>
      <c r="C48" s="131"/>
      <c r="D48" s="131"/>
      <c r="E48" s="12"/>
      <c r="F48" s="12"/>
      <c r="G48" s="11"/>
      <c r="H48" s="36" t="s">
        <v>85</v>
      </c>
      <c r="I48" s="12"/>
      <c r="J48" s="383"/>
      <c r="K48" s="13"/>
      <c r="L48" s="10"/>
      <c r="M48" s="10"/>
      <c r="N48" s="389"/>
      <c r="O48" s="389"/>
      <c r="P48" s="389"/>
      <c r="Q48" s="392"/>
      <c r="R48" s="386"/>
    </row>
    <row r="49" spans="1:18" ht="223.5" customHeight="1" x14ac:dyDescent="0.2">
      <c r="A49" s="395"/>
      <c r="B49" s="398"/>
      <c r="C49" s="131"/>
      <c r="D49" s="131"/>
      <c r="E49" s="379"/>
      <c r="F49" s="379"/>
      <c r="G49" s="382"/>
      <c r="H49" s="376" t="s">
        <v>170</v>
      </c>
      <c r="I49" s="379"/>
      <c r="J49" s="383"/>
      <c r="K49" s="13"/>
      <c r="L49" s="10"/>
      <c r="M49" s="10"/>
      <c r="N49" s="389"/>
      <c r="O49" s="389"/>
      <c r="P49" s="389"/>
      <c r="Q49" s="392"/>
      <c r="R49" s="386"/>
    </row>
    <row r="50" spans="1:18" x14ac:dyDescent="0.2">
      <c r="A50" s="395"/>
      <c r="B50" s="398"/>
      <c r="C50" s="131"/>
      <c r="D50" s="131"/>
      <c r="E50" s="380"/>
      <c r="F50" s="380"/>
      <c r="G50" s="383"/>
      <c r="H50" s="377"/>
      <c r="I50" s="380"/>
      <c r="J50" s="383"/>
      <c r="K50" s="13"/>
      <c r="L50" s="10"/>
      <c r="M50" s="10"/>
      <c r="N50" s="389"/>
      <c r="O50" s="389"/>
      <c r="P50" s="389"/>
      <c r="Q50" s="392"/>
      <c r="R50" s="386"/>
    </row>
    <row r="51" spans="1:18" x14ac:dyDescent="0.2">
      <c r="A51" s="396"/>
      <c r="B51" s="399"/>
      <c r="C51" s="133"/>
      <c r="D51" s="133"/>
      <c r="E51" s="381"/>
      <c r="F51" s="381"/>
      <c r="G51" s="384"/>
      <c r="H51" s="378"/>
      <c r="I51" s="381"/>
      <c r="J51" s="384"/>
      <c r="K51" s="13"/>
      <c r="L51" s="10"/>
      <c r="M51" s="10"/>
      <c r="N51" s="390"/>
      <c r="O51" s="390"/>
      <c r="P51" s="390"/>
      <c r="Q51" s="393"/>
      <c r="R51" s="387"/>
    </row>
    <row r="52" spans="1:18" ht="6.75" customHeight="1" x14ac:dyDescent="0.2">
      <c r="A52" s="46"/>
      <c r="B52" s="47"/>
      <c r="C52" s="47"/>
      <c r="D52" s="47"/>
      <c r="E52" s="48"/>
      <c r="F52" s="48"/>
      <c r="G52" s="49"/>
      <c r="H52" s="50"/>
      <c r="I52" s="48"/>
      <c r="J52" s="49"/>
      <c r="K52" s="46"/>
      <c r="L52" s="51"/>
      <c r="M52" s="51"/>
      <c r="N52" s="52"/>
      <c r="O52" s="52"/>
      <c r="P52" s="53"/>
      <c r="Q52" s="54"/>
    </row>
    <row r="53" spans="1:18" ht="12" x14ac:dyDescent="0.2">
      <c r="A53" s="46"/>
      <c r="B53" s="55" t="s">
        <v>86</v>
      </c>
      <c r="C53" s="55"/>
      <c r="D53" s="55"/>
      <c r="E53" s="48"/>
      <c r="F53" s="48"/>
      <c r="G53" s="56"/>
      <c r="H53" s="57" t="s">
        <v>87</v>
      </c>
      <c r="I53" s="48"/>
      <c r="J53" s="49"/>
      <c r="K53" s="46"/>
      <c r="L53" s="51"/>
      <c r="M53" s="51"/>
      <c r="N53" s="52"/>
      <c r="O53" s="52"/>
      <c r="P53" s="53"/>
      <c r="Q53" s="54"/>
    </row>
    <row r="54" spans="1:18" ht="25.5" customHeight="1" x14ac:dyDescent="0.2">
      <c r="B54" s="58" t="s">
        <v>88</v>
      </c>
      <c r="C54" s="58"/>
      <c r="D54" s="58"/>
      <c r="E54" s="59"/>
      <c r="F54" s="60"/>
      <c r="G54" s="61"/>
      <c r="H54" s="63" t="s">
        <v>89</v>
      </c>
      <c r="K54" s="64" t="s">
        <v>90</v>
      </c>
      <c r="R54" s="68"/>
    </row>
    <row r="55" spans="1:18" ht="12.75" x14ac:dyDescent="0.2">
      <c r="B55" s="59"/>
      <c r="C55" s="59"/>
      <c r="D55" s="59"/>
      <c r="E55" s="69"/>
      <c r="F55" s="70"/>
      <c r="G55" s="62"/>
      <c r="H55" s="62"/>
    </row>
    <row r="56" spans="1:18" x14ac:dyDescent="0.2">
      <c r="E56" s="72" t="s">
        <v>101</v>
      </c>
      <c r="O56" s="74"/>
      <c r="P56" s="75"/>
    </row>
    <row r="57" spans="1:18" x14ac:dyDescent="0.2">
      <c r="B57" s="76" t="s">
        <v>91</v>
      </c>
      <c r="C57" s="76"/>
      <c r="D57" s="76"/>
    </row>
    <row r="62" spans="1:18" ht="24" customHeight="1" x14ac:dyDescent="0.2"/>
  </sheetData>
  <mergeCells count="102">
    <mergeCell ref="R19:R20"/>
    <mergeCell ref="B1:Q2"/>
    <mergeCell ref="A10:A12"/>
    <mergeCell ref="B10:B12"/>
    <mergeCell ref="N10:N12"/>
    <mergeCell ref="E4:E6"/>
    <mergeCell ref="F4:F6"/>
    <mergeCell ref="G4:G6"/>
    <mergeCell ref="H4:H6"/>
    <mergeCell ref="I4:I6"/>
    <mergeCell ref="J4:J6"/>
    <mergeCell ref="A3:A6"/>
    <mergeCell ref="E3:G3"/>
    <mergeCell ref="D3:D6"/>
    <mergeCell ref="H3:J3"/>
    <mergeCell ref="P10:P12"/>
    <mergeCell ref="Q10:Q12"/>
    <mergeCell ref="N4:O5"/>
    <mergeCell ref="P4:P5"/>
    <mergeCell ref="K3:K6"/>
    <mergeCell ref="O10:O12"/>
    <mergeCell ref="B3:C6"/>
    <mergeCell ref="L4:M4"/>
    <mergeCell ref="L5:M5"/>
    <mergeCell ref="L3:R3"/>
    <mergeCell ref="Q4:R4"/>
    <mergeCell ref="R10:R12"/>
    <mergeCell ref="O13:O16"/>
    <mergeCell ref="P13:P16"/>
    <mergeCell ref="Q13:Q16"/>
    <mergeCell ref="H13:H14"/>
    <mergeCell ref="N13:N16"/>
    <mergeCell ref="R13:R16"/>
    <mergeCell ref="Q19:Q20"/>
    <mergeCell ref="P19:P20"/>
    <mergeCell ref="H11:H12"/>
    <mergeCell ref="I11:I12"/>
    <mergeCell ref="J11:J12"/>
    <mergeCell ref="A28:A29"/>
    <mergeCell ref="B28:B29"/>
    <mergeCell ref="A23:A24"/>
    <mergeCell ref="A19:A20"/>
    <mergeCell ref="B19:B20"/>
    <mergeCell ref="E19:E20"/>
    <mergeCell ref="F19:F20"/>
    <mergeCell ref="G19:G20"/>
    <mergeCell ref="A13:A16"/>
    <mergeCell ref="B13:B16"/>
    <mergeCell ref="H19:H20"/>
    <mergeCell ref="N19:N20"/>
    <mergeCell ref="O19:O20"/>
    <mergeCell ref="H32:H34"/>
    <mergeCell ref="B30:B34"/>
    <mergeCell ref="E30:E34"/>
    <mergeCell ref="F30:F34"/>
    <mergeCell ref="I28:I29"/>
    <mergeCell ref="P23:P24"/>
    <mergeCell ref="Q23:Q24"/>
    <mergeCell ref="H25:H26"/>
    <mergeCell ref="H23:H24"/>
    <mergeCell ref="B23:B24"/>
    <mergeCell ref="E23:E24"/>
    <mergeCell ref="F23:F24"/>
    <mergeCell ref="G23:G24"/>
    <mergeCell ref="N23:N24"/>
    <mergeCell ref="O23:O24"/>
    <mergeCell ref="A47:A51"/>
    <mergeCell ref="B47:B51"/>
    <mergeCell ref="J47:J51"/>
    <mergeCell ref="N47:N51"/>
    <mergeCell ref="O47:O51"/>
    <mergeCell ref="P47:P51"/>
    <mergeCell ref="Q47:Q51"/>
    <mergeCell ref="A37:A40"/>
    <mergeCell ref="B37:B40"/>
    <mergeCell ref="J37:J40"/>
    <mergeCell ref="N37:N40"/>
    <mergeCell ref="H37:H38"/>
    <mergeCell ref="R37:R40"/>
    <mergeCell ref="H49:H51"/>
    <mergeCell ref="I49:I51"/>
    <mergeCell ref="G49:G51"/>
    <mergeCell ref="E49:E51"/>
    <mergeCell ref="F49:F51"/>
    <mergeCell ref="R47:R51"/>
    <mergeCell ref="R28:R29"/>
    <mergeCell ref="R30:R34"/>
    <mergeCell ref="G30:G34"/>
    <mergeCell ref="I30:I34"/>
    <mergeCell ref="J30:J34"/>
    <mergeCell ref="N30:N34"/>
    <mergeCell ref="O30:O34"/>
    <mergeCell ref="P30:P34"/>
    <mergeCell ref="Q30:Q34"/>
    <mergeCell ref="J28:J29"/>
    <mergeCell ref="N28:N29"/>
    <mergeCell ref="O28:O29"/>
    <mergeCell ref="O37:O40"/>
    <mergeCell ref="P37:P40"/>
    <mergeCell ref="Q37:Q40"/>
    <mergeCell ref="P28:P29"/>
    <mergeCell ref="Q28:Q29"/>
  </mergeCells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topLeftCell="B1" zoomScaleNormal="100" workbookViewId="0">
      <selection activeCell="E10" sqref="E10"/>
    </sheetView>
  </sheetViews>
  <sheetFormatPr defaultRowHeight="11.25" outlineLevelCol="1" x14ac:dyDescent="0.2"/>
  <cols>
    <col min="1" max="1" width="8.28515625" style="328" customWidth="1"/>
    <col min="2" max="2" width="29.42578125" style="71" customWidth="1"/>
    <col min="3" max="3" width="6.7109375" style="71" customWidth="1"/>
    <col min="4" max="4" width="6" style="71" customWidth="1"/>
    <col min="5" max="5" width="28.140625" style="64" customWidth="1"/>
    <col min="6" max="6" width="8.140625" style="64" customWidth="1"/>
    <col min="7" max="7" width="8.85546875" style="64" customWidth="1"/>
    <col min="8" max="8" width="16.85546875" style="64" hidden="1" customWidth="1"/>
    <col min="9" max="10" width="6.7109375" style="65" hidden="1" customWidth="1" outlineLevel="1"/>
    <col min="11" max="11" width="8.42578125" style="65" customWidth="1" outlineLevel="1"/>
    <col min="12" max="12" width="7.140625" style="65" customWidth="1"/>
    <col min="13" max="13" width="7.5703125" style="243" customWidth="1"/>
    <col min="14" max="14" width="7.5703125" style="67" customWidth="1" outlineLevel="1"/>
    <col min="15" max="15" width="8.7109375" style="45" customWidth="1"/>
    <col min="16" max="16" width="7.42578125" style="45" customWidth="1"/>
    <col min="17" max="17" width="5.5703125" style="45" customWidth="1"/>
    <col min="18" max="18" width="5.7109375" style="45" customWidth="1"/>
    <col min="19" max="253" width="9.140625" style="45"/>
    <col min="254" max="254" width="4.7109375" style="45" customWidth="1"/>
    <col min="255" max="255" width="20.5703125" style="45" customWidth="1"/>
    <col min="256" max="256" width="20" style="45" customWidth="1"/>
    <col min="257" max="257" width="6.42578125" style="45" customWidth="1"/>
    <col min="258" max="258" width="8.5703125" style="45" customWidth="1"/>
    <col min="259" max="259" width="10.85546875" style="45" customWidth="1"/>
    <col min="260" max="260" width="8.42578125" style="45" customWidth="1"/>
    <col min="261" max="261" width="14.42578125" style="45" customWidth="1"/>
    <col min="262" max="262" width="6.28515625" style="45" customWidth="1"/>
    <col min="263" max="263" width="8.85546875" style="45" customWidth="1"/>
    <col min="264" max="266" width="0" style="45" hidden="1" customWidth="1"/>
    <col min="267" max="267" width="7.85546875" style="45" customWidth="1"/>
    <col min="268" max="269" width="7.5703125" style="45" customWidth="1"/>
    <col min="270" max="270" width="8.7109375" style="45" customWidth="1"/>
    <col min="271" max="271" width="11.5703125" style="45" bestFit="1" customWidth="1"/>
    <col min="272" max="509" width="9.140625" style="45"/>
    <col min="510" max="510" width="4.7109375" style="45" customWidth="1"/>
    <col min="511" max="511" width="20.5703125" style="45" customWidth="1"/>
    <col min="512" max="512" width="20" style="45" customWidth="1"/>
    <col min="513" max="513" width="6.42578125" style="45" customWidth="1"/>
    <col min="514" max="514" width="8.5703125" style="45" customWidth="1"/>
    <col min="515" max="515" width="10.85546875" style="45" customWidth="1"/>
    <col min="516" max="516" width="8.42578125" style="45" customWidth="1"/>
    <col min="517" max="517" width="14.42578125" style="45" customWidth="1"/>
    <col min="518" max="518" width="6.28515625" style="45" customWidth="1"/>
    <col min="519" max="519" width="8.85546875" style="45" customWidth="1"/>
    <col min="520" max="522" width="0" style="45" hidden="1" customWidth="1"/>
    <col min="523" max="523" width="7.85546875" style="45" customWidth="1"/>
    <col min="524" max="525" width="7.5703125" style="45" customWidth="1"/>
    <col min="526" max="526" width="8.7109375" style="45" customWidth="1"/>
    <col min="527" max="527" width="11.5703125" style="45" bestFit="1" customWidth="1"/>
    <col min="528" max="765" width="9.140625" style="45"/>
    <col min="766" max="766" width="4.7109375" style="45" customWidth="1"/>
    <col min="767" max="767" width="20.5703125" style="45" customWidth="1"/>
    <col min="768" max="768" width="20" style="45" customWidth="1"/>
    <col min="769" max="769" width="6.42578125" style="45" customWidth="1"/>
    <col min="770" max="770" width="8.5703125" style="45" customWidth="1"/>
    <col min="771" max="771" width="10.85546875" style="45" customWidth="1"/>
    <col min="772" max="772" width="8.42578125" style="45" customWidth="1"/>
    <col min="773" max="773" width="14.42578125" style="45" customWidth="1"/>
    <col min="774" max="774" width="6.28515625" style="45" customWidth="1"/>
    <col min="775" max="775" width="8.85546875" style="45" customWidth="1"/>
    <col min="776" max="778" width="0" style="45" hidden="1" customWidth="1"/>
    <col min="779" max="779" width="7.85546875" style="45" customWidth="1"/>
    <col min="780" max="781" width="7.5703125" style="45" customWidth="1"/>
    <col min="782" max="782" width="8.7109375" style="45" customWidth="1"/>
    <col min="783" max="783" width="11.5703125" style="45" bestFit="1" customWidth="1"/>
    <col min="784" max="1021" width="9.140625" style="45"/>
    <col min="1022" max="1022" width="4.7109375" style="45" customWidth="1"/>
    <col min="1023" max="1023" width="20.5703125" style="45" customWidth="1"/>
    <col min="1024" max="1024" width="20" style="45" customWidth="1"/>
    <col min="1025" max="1025" width="6.42578125" style="45" customWidth="1"/>
    <col min="1026" max="1026" width="8.5703125" style="45" customWidth="1"/>
    <col min="1027" max="1027" width="10.85546875" style="45" customWidth="1"/>
    <col min="1028" max="1028" width="8.42578125" style="45" customWidth="1"/>
    <col min="1029" max="1029" width="14.42578125" style="45" customWidth="1"/>
    <col min="1030" max="1030" width="6.28515625" style="45" customWidth="1"/>
    <col min="1031" max="1031" width="8.85546875" style="45" customWidth="1"/>
    <col min="1032" max="1034" width="0" style="45" hidden="1" customWidth="1"/>
    <col min="1035" max="1035" width="7.85546875" style="45" customWidth="1"/>
    <col min="1036" max="1037" width="7.5703125" style="45" customWidth="1"/>
    <col min="1038" max="1038" width="8.7109375" style="45" customWidth="1"/>
    <col min="1039" max="1039" width="11.5703125" style="45" bestFit="1" customWidth="1"/>
    <col min="1040" max="1277" width="9.140625" style="45"/>
    <col min="1278" max="1278" width="4.7109375" style="45" customWidth="1"/>
    <col min="1279" max="1279" width="20.5703125" style="45" customWidth="1"/>
    <col min="1280" max="1280" width="20" style="45" customWidth="1"/>
    <col min="1281" max="1281" width="6.42578125" style="45" customWidth="1"/>
    <col min="1282" max="1282" width="8.5703125" style="45" customWidth="1"/>
    <col min="1283" max="1283" width="10.85546875" style="45" customWidth="1"/>
    <col min="1284" max="1284" width="8.42578125" style="45" customWidth="1"/>
    <col min="1285" max="1285" width="14.42578125" style="45" customWidth="1"/>
    <col min="1286" max="1286" width="6.28515625" style="45" customWidth="1"/>
    <col min="1287" max="1287" width="8.85546875" style="45" customWidth="1"/>
    <col min="1288" max="1290" width="0" style="45" hidden="1" customWidth="1"/>
    <col min="1291" max="1291" width="7.85546875" style="45" customWidth="1"/>
    <col min="1292" max="1293" width="7.5703125" style="45" customWidth="1"/>
    <col min="1294" max="1294" width="8.7109375" style="45" customWidth="1"/>
    <col min="1295" max="1295" width="11.5703125" style="45" bestFit="1" customWidth="1"/>
    <col min="1296" max="1533" width="9.140625" style="45"/>
    <col min="1534" max="1534" width="4.7109375" style="45" customWidth="1"/>
    <col min="1535" max="1535" width="20.5703125" style="45" customWidth="1"/>
    <col min="1536" max="1536" width="20" style="45" customWidth="1"/>
    <col min="1537" max="1537" width="6.42578125" style="45" customWidth="1"/>
    <col min="1538" max="1538" width="8.5703125" style="45" customWidth="1"/>
    <col min="1539" max="1539" width="10.85546875" style="45" customWidth="1"/>
    <col min="1540" max="1540" width="8.42578125" style="45" customWidth="1"/>
    <col min="1541" max="1541" width="14.42578125" style="45" customWidth="1"/>
    <col min="1542" max="1542" width="6.28515625" style="45" customWidth="1"/>
    <col min="1543" max="1543" width="8.85546875" style="45" customWidth="1"/>
    <col min="1544" max="1546" width="0" style="45" hidden="1" customWidth="1"/>
    <col min="1547" max="1547" width="7.85546875" style="45" customWidth="1"/>
    <col min="1548" max="1549" width="7.5703125" style="45" customWidth="1"/>
    <col min="1550" max="1550" width="8.7109375" style="45" customWidth="1"/>
    <col min="1551" max="1551" width="11.5703125" style="45" bestFit="1" customWidth="1"/>
    <col min="1552" max="1789" width="9.140625" style="45"/>
    <col min="1790" max="1790" width="4.7109375" style="45" customWidth="1"/>
    <col min="1791" max="1791" width="20.5703125" style="45" customWidth="1"/>
    <col min="1792" max="1792" width="20" style="45" customWidth="1"/>
    <col min="1793" max="1793" width="6.42578125" style="45" customWidth="1"/>
    <col min="1794" max="1794" width="8.5703125" style="45" customWidth="1"/>
    <col min="1795" max="1795" width="10.85546875" style="45" customWidth="1"/>
    <col min="1796" max="1796" width="8.42578125" style="45" customWidth="1"/>
    <col min="1797" max="1797" width="14.42578125" style="45" customWidth="1"/>
    <col min="1798" max="1798" width="6.28515625" style="45" customWidth="1"/>
    <col min="1799" max="1799" width="8.85546875" style="45" customWidth="1"/>
    <col min="1800" max="1802" width="0" style="45" hidden="1" customWidth="1"/>
    <col min="1803" max="1803" width="7.85546875" style="45" customWidth="1"/>
    <col min="1804" max="1805" width="7.5703125" style="45" customWidth="1"/>
    <col min="1806" max="1806" width="8.7109375" style="45" customWidth="1"/>
    <col min="1807" max="1807" width="11.5703125" style="45" bestFit="1" customWidth="1"/>
    <col min="1808" max="2045" width="9.140625" style="45"/>
    <col min="2046" max="2046" width="4.7109375" style="45" customWidth="1"/>
    <col min="2047" max="2047" width="20.5703125" style="45" customWidth="1"/>
    <col min="2048" max="2048" width="20" style="45" customWidth="1"/>
    <col min="2049" max="2049" width="6.42578125" style="45" customWidth="1"/>
    <col min="2050" max="2050" width="8.5703125" style="45" customWidth="1"/>
    <col min="2051" max="2051" width="10.85546875" style="45" customWidth="1"/>
    <col min="2052" max="2052" width="8.42578125" style="45" customWidth="1"/>
    <col min="2053" max="2053" width="14.42578125" style="45" customWidth="1"/>
    <col min="2054" max="2054" width="6.28515625" style="45" customWidth="1"/>
    <col min="2055" max="2055" width="8.85546875" style="45" customWidth="1"/>
    <col min="2056" max="2058" width="0" style="45" hidden="1" customWidth="1"/>
    <col min="2059" max="2059" width="7.85546875" style="45" customWidth="1"/>
    <col min="2060" max="2061" width="7.5703125" style="45" customWidth="1"/>
    <col min="2062" max="2062" width="8.7109375" style="45" customWidth="1"/>
    <col min="2063" max="2063" width="11.5703125" style="45" bestFit="1" customWidth="1"/>
    <col min="2064" max="2301" width="9.140625" style="45"/>
    <col min="2302" max="2302" width="4.7109375" style="45" customWidth="1"/>
    <col min="2303" max="2303" width="20.5703125" style="45" customWidth="1"/>
    <col min="2304" max="2304" width="20" style="45" customWidth="1"/>
    <col min="2305" max="2305" width="6.42578125" style="45" customWidth="1"/>
    <col min="2306" max="2306" width="8.5703125" style="45" customWidth="1"/>
    <col min="2307" max="2307" width="10.85546875" style="45" customWidth="1"/>
    <col min="2308" max="2308" width="8.42578125" style="45" customWidth="1"/>
    <col min="2309" max="2309" width="14.42578125" style="45" customWidth="1"/>
    <col min="2310" max="2310" width="6.28515625" style="45" customWidth="1"/>
    <col min="2311" max="2311" width="8.85546875" style="45" customWidth="1"/>
    <col min="2312" max="2314" width="0" style="45" hidden="1" customWidth="1"/>
    <col min="2315" max="2315" width="7.85546875" style="45" customWidth="1"/>
    <col min="2316" max="2317" width="7.5703125" style="45" customWidth="1"/>
    <col min="2318" max="2318" width="8.7109375" style="45" customWidth="1"/>
    <col min="2319" max="2319" width="11.5703125" style="45" bestFit="1" customWidth="1"/>
    <col min="2320" max="2557" width="9.140625" style="45"/>
    <col min="2558" max="2558" width="4.7109375" style="45" customWidth="1"/>
    <col min="2559" max="2559" width="20.5703125" style="45" customWidth="1"/>
    <col min="2560" max="2560" width="20" style="45" customWidth="1"/>
    <col min="2561" max="2561" width="6.42578125" style="45" customWidth="1"/>
    <col min="2562" max="2562" width="8.5703125" style="45" customWidth="1"/>
    <col min="2563" max="2563" width="10.85546875" style="45" customWidth="1"/>
    <col min="2564" max="2564" width="8.42578125" style="45" customWidth="1"/>
    <col min="2565" max="2565" width="14.42578125" style="45" customWidth="1"/>
    <col min="2566" max="2566" width="6.28515625" style="45" customWidth="1"/>
    <col min="2567" max="2567" width="8.85546875" style="45" customWidth="1"/>
    <col min="2568" max="2570" width="0" style="45" hidden="1" customWidth="1"/>
    <col min="2571" max="2571" width="7.85546875" style="45" customWidth="1"/>
    <col min="2572" max="2573" width="7.5703125" style="45" customWidth="1"/>
    <col min="2574" max="2574" width="8.7109375" style="45" customWidth="1"/>
    <col min="2575" max="2575" width="11.5703125" style="45" bestFit="1" customWidth="1"/>
    <col min="2576" max="2813" width="9.140625" style="45"/>
    <col min="2814" max="2814" width="4.7109375" style="45" customWidth="1"/>
    <col min="2815" max="2815" width="20.5703125" style="45" customWidth="1"/>
    <col min="2816" max="2816" width="20" style="45" customWidth="1"/>
    <col min="2817" max="2817" width="6.42578125" style="45" customWidth="1"/>
    <col min="2818" max="2818" width="8.5703125" style="45" customWidth="1"/>
    <col min="2819" max="2819" width="10.85546875" style="45" customWidth="1"/>
    <col min="2820" max="2820" width="8.42578125" style="45" customWidth="1"/>
    <col min="2821" max="2821" width="14.42578125" style="45" customWidth="1"/>
    <col min="2822" max="2822" width="6.28515625" style="45" customWidth="1"/>
    <col min="2823" max="2823" width="8.85546875" style="45" customWidth="1"/>
    <col min="2824" max="2826" width="0" style="45" hidden="1" customWidth="1"/>
    <col min="2827" max="2827" width="7.85546875" style="45" customWidth="1"/>
    <col min="2828" max="2829" width="7.5703125" style="45" customWidth="1"/>
    <col min="2830" max="2830" width="8.7109375" style="45" customWidth="1"/>
    <col min="2831" max="2831" width="11.5703125" style="45" bestFit="1" customWidth="1"/>
    <col min="2832" max="3069" width="9.140625" style="45"/>
    <col min="3070" max="3070" width="4.7109375" style="45" customWidth="1"/>
    <col min="3071" max="3071" width="20.5703125" style="45" customWidth="1"/>
    <col min="3072" max="3072" width="20" style="45" customWidth="1"/>
    <col min="3073" max="3073" width="6.42578125" style="45" customWidth="1"/>
    <col min="3074" max="3074" width="8.5703125" style="45" customWidth="1"/>
    <col min="3075" max="3075" width="10.85546875" style="45" customWidth="1"/>
    <col min="3076" max="3076" width="8.42578125" style="45" customWidth="1"/>
    <col min="3077" max="3077" width="14.42578125" style="45" customWidth="1"/>
    <col min="3078" max="3078" width="6.28515625" style="45" customWidth="1"/>
    <col min="3079" max="3079" width="8.85546875" style="45" customWidth="1"/>
    <col min="3080" max="3082" width="0" style="45" hidden="1" customWidth="1"/>
    <col min="3083" max="3083" width="7.85546875" style="45" customWidth="1"/>
    <col min="3084" max="3085" width="7.5703125" style="45" customWidth="1"/>
    <col min="3086" max="3086" width="8.7109375" style="45" customWidth="1"/>
    <col min="3087" max="3087" width="11.5703125" style="45" bestFit="1" customWidth="1"/>
    <col min="3088" max="3325" width="9.140625" style="45"/>
    <col min="3326" max="3326" width="4.7109375" style="45" customWidth="1"/>
    <col min="3327" max="3327" width="20.5703125" style="45" customWidth="1"/>
    <col min="3328" max="3328" width="20" style="45" customWidth="1"/>
    <col min="3329" max="3329" width="6.42578125" style="45" customWidth="1"/>
    <col min="3330" max="3330" width="8.5703125" style="45" customWidth="1"/>
    <col min="3331" max="3331" width="10.85546875" style="45" customWidth="1"/>
    <col min="3332" max="3332" width="8.42578125" style="45" customWidth="1"/>
    <col min="3333" max="3333" width="14.42578125" style="45" customWidth="1"/>
    <col min="3334" max="3334" width="6.28515625" style="45" customWidth="1"/>
    <col min="3335" max="3335" width="8.85546875" style="45" customWidth="1"/>
    <col min="3336" max="3338" width="0" style="45" hidden="1" customWidth="1"/>
    <col min="3339" max="3339" width="7.85546875" style="45" customWidth="1"/>
    <col min="3340" max="3341" width="7.5703125" style="45" customWidth="1"/>
    <col min="3342" max="3342" width="8.7109375" style="45" customWidth="1"/>
    <col min="3343" max="3343" width="11.5703125" style="45" bestFit="1" customWidth="1"/>
    <col min="3344" max="3581" width="9.140625" style="45"/>
    <col min="3582" max="3582" width="4.7109375" style="45" customWidth="1"/>
    <col min="3583" max="3583" width="20.5703125" style="45" customWidth="1"/>
    <col min="3584" max="3584" width="20" style="45" customWidth="1"/>
    <col min="3585" max="3585" width="6.42578125" style="45" customWidth="1"/>
    <col min="3586" max="3586" width="8.5703125" style="45" customWidth="1"/>
    <col min="3587" max="3587" width="10.85546875" style="45" customWidth="1"/>
    <col min="3588" max="3588" width="8.42578125" style="45" customWidth="1"/>
    <col min="3589" max="3589" width="14.42578125" style="45" customWidth="1"/>
    <col min="3590" max="3590" width="6.28515625" style="45" customWidth="1"/>
    <col min="3591" max="3591" width="8.85546875" style="45" customWidth="1"/>
    <col min="3592" max="3594" width="0" style="45" hidden="1" customWidth="1"/>
    <col min="3595" max="3595" width="7.85546875" style="45" customWidth="1"/>
    <col min="3596" max="3597" width="7.5703125" style="45" customWidth="1"/>
    <col min="3598" max="3598" width="8.7109375" style="45" customWidth="1"/>
    <col min="3599" max="3599" width="11.5703125" style="45" bestFit="1" customWidth="1"/>
    <col min="3600" max="3837" width="9.140625" style="45"/>
    <col min="3838" max="3838" width="4.7109375" style="45" customWidth="1"/>
    <col min="3839" max="3839" width="20.5703125" style="45" customWidth="1"/>
    <col min="3840" max="3840" width="20" style="45" customWidth="1"/>
    <col min="3841" max="3841" width="6.42578125" style="45" customWidth="1"/>
    <col min="3842" max="3842" width="8.5703125" style="45" customWidth="1"/>
    <col min="3843" max="3843" width="10.85546875" style="45" customWidth="1"/>
    <col min="3844" max="3844" width="8.42578125" style="45" customWidth="1"/>
    <col min="3845" max="3845" width="14.42578125" style="45" customWidth="1"/>
    <col min="3846" max="3846" width="6.28515625" style="45" customWidth="1"/>
    <col min="3847" max="3847" width="8.85546875" style="45" customWidth="1"/>
    <col min="3848" max="3850" width="0" style="45" hidden="1" customWidth="1"/>
    <col min="3851" max="3851" width="7.85546875" style="45" customWidth="1"/>
    <col min="3852" max="3853" width="7.5703125" style="45" customWidth="1"/>
    <col min="3854" max="3854" width="8.7109375" style="45" customWidth="1"/>
    <col min="3855" max="3855" width="11.5703125" style="45" bestFit="1" customWidth="1"/>
    <col min="3856" max="4093" width="9.140625" style="45"/>
    <col min="4094" max="4094" width="4.7109375" style="45" customWidth="1"/>
    <col min="4095" max="4095" width="20.5703125" style="45" customWidth="1"/>
    <col min="4096" max="4096" width="20" style="45" customWidth="1"/>
    <col min="4097" max="4097" width="6.42578125" style="45" customWidth="1"/>
    <col min="4098" max="4098" width="8.5703125" style="45" customWidth="1"/>
    <col min="4099" max="4099" width="10.85546875" style="45" customWidth="1"/>
    <col min="4100" max="4100" width="8.42578125" style="45" customWidth="1"/>
    <col min="4101" max="4101" width="14.42578125" style="45" customWidth="1"/>
    <col min="4102" max="4102" width="6.28515625" style="45" customWidth="1"/>
    <col min="4103" max="4103" width="8.85546875" style="45" customWidth="1"/>
    <col min="4104" max="4106" width="0" style="45" hidden="1" customWidth="1"/>
    <col min="4107" max="4107" width="7.85546875" style="45" customWidth="1"/>
    <col min="4108" max="4109" width="7.5703125" style="45" customWidth="1"/>
    <col min="4110" max="4110" width="8.7109375" style="45" customWidth="1"/>
    <col min="4111" max="4111" width="11.5703125" style="45" bestFit="1" customWidth="1"/>
    <col min="4112" max="4349" width="9.140625" style="45"/>
    <col min="4350" max="4350" width="4.7109375" style="45" customWidth="1"/>
    <col min="4351" max="4351" width="20.5703125" style="45" customWidth="1"/>
    <col min="4352" max="4352" width="20" style="45" customWidth="1"/>
    <col min="4353" max="4353" width="6.42578125" style="45" customWidth="1"/>
    <col min="4354" max="4354" width="8.5703125" style="45" customWidth="1"/>
    <col min="4355" max="4355" width="10.85546875" style="45" customWidth="1"/>
    <col min="4356" max="4356" width="8.42578125" style="45" customWidth="1"/>
    <col min="4357" max="4357" width="14.42578125" style="45" customWidth="1"/>
    <col min="4358" max="4358" width="6.28515625" style="45" customWidth="1"/>
    <col min="4359" max="4359" width="8.85546875" style="45" customWidth="1"/>
    <col min="4360" max="4362" width="0" style="45" hidden="1" customWidth="1"/>
    <col min="4363" max="4363" width="7.85546875" style="45" customWidth="1"/>
    <col min="4364" max="4365" width="7.5703125" style="45" customWidth="1"/>
    <col min="4366" max="4366" width="8.7109375" style="45" customWidth="1"/>
    <col min="4367" max="4367" width="11.5703125" style="45" bestFit="1" customWidth="1"/>
    <col min="4368" max="4605" width="9.140625" style="45"/>
    <col min="4606" max="4606" width="4.7109375" style="45" customWidth="1"/>
    <col min="4607" max="4607" width="20.5703125" style="45" customWidth="1"/>
    <col min="4608" max="4608" width="20" style="45" customWidth="1"/>
    <col min="4609" max="4609" width="6.42578125" style="45" customWidth="1"/>
    <col min="4610" max="4610" width="8.5703125" style="45" customWidth="1"/>
    <col min="4611" max="4611" width="10.85546875" style="45" customWidth="1"/>
    <col min="4612" max="4612" width="8.42578125" style="45" customWidth="1"/>
    <col min="4613" max="4613" width="14.42578125" style="45" customWidth="1"/>
    <col min="4614" max="4614" width="6.28515625" style="45" customWidth="1"/>
    <col min="4615" max="4615" width="8.85546875" style="45" customWidth="1"/>
    <col min="4616" max="4618" width="0" style="45" hidden="1" customWidth="1"/>
    <col min="4619" max="4619" width="7.85546875" style="45" customWidth="1"/>
    <col min="4620" max="4621" width="7.5703125" style="45" customWidth="1"/>
    <col min="4622" max="4622" width="8.7109375" style="45" customWidth="1"/>
    <col min="4623" max="4623" width="11.5703125" style="45" bestFit="1" customWidth="1"/>
    <col min="4624" max="4861" width="9.140625" style="45"/>
    <col min="4862" max="4862" width="4.7109375" style="45" customWidth="1"/>
    <col min="4863" max="4863" width="20.5703125" style="45" customWidth="1"/>
    <col min="4864" max="4864" width="20" style="45" customWidth="1"/>
    <col min="4865" max="4865" width="6.42578125" style="45" customWidth="1"/>
    <col min="4866" max="4866" width="8.5703125" style="45" customWidth="1"/>
    <col min="4867" max="4867" width="10.85546875" style="45" customWidth="1"/>
    <col min="4868" max="4868" width="8.42578125" style="45" customWidth="1"/>
    <col min="4869" max="4869" width="14.42578125" style="45" customWidth="1"/>
    <col min="4870" max="4870" width="6.28515625" style="45" customWidth="1"/>
    <col min="4871" max="4871" width="8.85546875" style="45" customWidth="1"/>
    <col min="4872" max="4874" width="0" style="45" hidden="1" customWidth="1"/>
    <col min="4875" max="4875" width="7.85546875" style="45" customWidth="1"/>
    <col min="4876" max="4877" width="7.5703125" style="45" customWidth="1"/>
    <col min="4878" max="4878" width="8.7109375" style="45" customWidth="1"/>
    <col min="4879" max="4879" width="11.5703125" style="45" bestFit="1" customWidth="1"/>
    <col min="4880" max="5117" width="9.140625" style="45"/>
    <col min="5118" max="5118" width="4.7109375" style="45" customWidth="1"/>
    <col min="5119" max="5119" width="20.5703125" style="45" customWidth="1"/>
    <col min="5120" max="5120" width="20" style="45" customWidth="1"/>
    <col min="5121" max="5121" width="6.42578125" style="45" customWidth="1"/>
    <col min="5122" max="5122" width="8.5703125" style="45" customWidth="1"/>
    <col min="5123" max="5123" width="10.85546875" style="45" customWidth="1"/>
    <col min="5124" max="5124" width="8.42578125" style="45" customWidth="1"/>
    <col min="5125" max="5125" width="14.42578125" style="45" customWidth="1"/>
    <col min="5126" max="5126" width="6.28515625" style="45" customWidth="1"/>
    <col min="5127" max="5127" width="8.85546875" style="45" customWidth="1"/>
    <col min="5128" max="5130" width="0" style="45" hidden="1" customWidth="1"/>
    <col min="5131" max="5131" width="7.85546875" style="45" customWidth="1"/>
    <col min="5132" max="5133" width="7.5703125" style="45" customWidth="1"/>
    <col min="5134" max="5134" width="8.7109375" style="45" customWidth="1"/>
    <col min="5135" max="5135" width="11.5703125" style="45" bestFit="1" customWidth="1"/>
    <col min="5136" max="5373" width="9.140625" style="45"/>
    <col min="5374" max="5374" width="4.7109375" style="45" customWidth="1"/>
    <col min="5375" max="5375" width="20.5703125" style="45" customWidth="1"/>
    <col min="5376" max="5376" width="20" style="45" customWidth="1"/>
    <col min="5377" max="5377" width="6.42578125" style="45" customWidth="1"/>
    <col min="5378" max="5378" width="8.5703125" style="45" customWidth="1"/>
    <col min="5379" max="5379" width="10.85546875" style="45" customWidth="1"/>
    <col min="5380" max="5380" width="8.42578125" style="45" customWidth="1"/>
    <col min="5381" max="5381" width="14.42578125" style="45" customWidth="1"/>
    <col min="5382" max="5382" width="6.28515625" style="45" customWidth="1"/>
    <col min="5383" max="5383" width="8.85546875" style="45" customWidth="1"/>
    <col min="5384" max="5386" width="0" style="45" hidden="1" customWidth="1"/>
    <col min="5387" max="5387" width="7.85546875" style="45" customWidth="1"/>
    <col min="5388" max="5389" width="7.5703125" style="45" customWidth="1"/>
    <col min="5390" max="5390" width="8.7109375" style="45" customWidth="1"/>
    <col min="5391" max="5391" width="11.5703125" style="45" bestFit="1" customWidth="1"/>
    <col min="5392" max="5629" width="9.140625" style="45"/>
    <col min="5630" max="5630" width="4.7109375" style="45" customWidth="1"/>
    <col min="5631" max="5631" width="20.5703125" style="45" customWidth="1"/>
    <col min="5632" max="5632" width="20" style="45" customWidth="1"/>
    <col min="5633" max="5633" width="6.42578125" style="45" customWidth="1"/>
    <col min="5634" max="5634" width="8.5703125" style="45" customWidth="1"/>
    <col min="5635" max="5635" width="10.85546875" style="45" customWidth="1"/>
    <col min="5636" max="5636" width="8.42578125" style="45" customWidth="1"/>
    <col min="5637" max="5637" width="14.42578125" style="45" customWidth="1"/>
    <col min="5638" max="5638" width="6.28515625" style="45" customWidth="1"/>
    <col min="5639" max="5639" width="8.85546875" style="45" customWidth="1"/>
    <col min="5640" max="5642" width="0" style="45" hidden="1" customWidth="1"/>
    <col min="5643" max="5643" width="7.85546875" style="45" customWidth="1"/>
    <col min="5644" max="5645" width="7.5703125" style="45" customWidth="1"/>
    <col min="5646" max="5646" width="8.7109375" style="45" customWidth="1"/>
    <col min="5647" max="5647" width="11.5703125" style="45" bestFit="1" customWidth="1"/>
    <col min="5648" max="5885" width="9.140625" style="45"/>
    <col min="5886" max="5886" width="4.7109375" style="45" customWidth="1"/>
    <col min="5887" max="5887" width="20.5703125" style="45" customWidth="1"/>
    <col min="5888" max="5888" width="20" style="45" customWidth="1"/>
    <col min="5889" max="5889" width="6.42578125" style="45" customWidth="1"/>
    <col min="5890" max="5890" width="8.5703125" style="45" customWidth="1"/>
    <col min="5891" max="5891" width="10.85546875" style="45" customWidth="1"/>
    <col min="5892" max="5892" width="8.42578125" style="45" customWidth="1"/>
    <col min="5893" max="5893" width="14.42578125" style="45" customWidth="1"/>
    <col min="5894" max="5894" width="6.28515625" style="45" customWidth="1"/>
    <col min="5895" max="5895" width="8.85546875" style="45" customWidth="1"/>
    <col min="5896" max="5898" width="0" style="45" hidden="1" customWidth="1"/>
    <col min="5899" max="5899" width="7.85546875" style="45" customWidth="1"/>
    <col min="5900" max="5901" width="7.5703125" style="45" customWidth="1"/>
    <col min="5902" max="5902" width="8.7109375" style="45" customWidth="1"/>
    <col min="5903" max="5903" width="11.5703125" style="45" bestFit="1" customWidth="1"/>
    <col min="5904" max="6141" width="9.140625" style="45"/>
    <col min="6142" max="6142" width="4.7109375" style="45" customWidth="1"/>
    <col min="6143" max="6143" width="20.5703125" style="45" customWidth="1"/>
    <col min="6144" max="6144" width="20" style="45" customWidth="1"/>
    <col min="6145" max="6145" width="6.42578125" style="45" customWidth="1"/>
    <col min="6146" max="6146" width="8.5703125" style="45" customWidth="1"/>
    <col min="6147" max="6147" width="10.85546875" style="45" customWidth="1"/>
    <col min="6148" max="6148" width="8.42578125" style="45" customWidth="1"/>
    <col min="6149" max="6149" width="14.42578125" style="45" customWidth="1"/>
    <col min="6150" max="6150" width="6.28515625" style="45" customWidth="1"/>
    <col min="6151" max="6151" width="8.85546875" style="45" customWidth="1"/>
    <col min="6152" max="6154" width="0" style="45" hidden="1" customWidth="1"/>
    <col min="6155" max="6155" width="7.85546875" style="45" customWidth="1"/>
    <col min="6156" max="6157" width="7.5703125" style="45" customWidth="1"/>
    <col min="6158" max="6158" width="8.7109375" style="45" customWidth="1"/>
    <col min="6159" max="6159" width="11.5703125" style="45" bestFit="1" customWidth="1"/>
    <col min="6160" max="6397" width="9.140625" style="45"/>
    <col min="6398" max="6398" width="4.7109375" style="45" customWidth="1"/>
    <col min="6399" max="6399" width="20.5703125" style="45" customWidth="1"/>
    <col min="6400" max="6400" width="20" style="45" customWidth="1"/>
    <col min="6401" max="6401" width="6.42578125" style="45" customWidth="1"/>
    <col min="6402" max="6402" width="8.5703125" style="45" customWidth="1"/>
    <col min="6403" max="6403" width="10.85546875" style="45" customWidth="1"/>
    <col min="6404" max="6404" width="8.42578125" style="45" customWidth="1"/>
    <col min="6405" max="6405" width="14.42578125" style="45" customWidth="1"/>
    <col min="6406" max="6406" width="6.28515625" style="45" customWidth="1"/>
    <col min="6407" max="6407" width="8.85546875" style="45" customWidth="1"/>
    <col min="6408" max="6410" width="0" style="45" hidden="1" customWidth="1"/>
    <col min="6411" max="6411" width="7.85546875" style="45" customWidth="1"/>
    <col min="6412" max="6413" width="7.5703125" style="45" customWidth="1"/>
    <col min="6414" max="6414" width="8.7109375" style="45" customWidth="1"/>
    <col min="6415" max="6415" width="11.5703125" style="45" bestFit="1" customWidth="1"/>
    <col min="6416" max="6653" width="9.140625" style="45"/>
    <col min="6654" max="6654" width="4.7109375" style="45" customWidth="1"/>
    <col min="6655" max="6655" width="20.5703125" style="45" customWidth="1"/>
    <col min="6656" max="6656" width="20" style="45" customWidth="1"/>
    <col min="6657" max="6657" width="6.42578125" style="45" customWidth="1"/>
    <col min="6658" max="6658" width="8.5703125" style="45" customWidth="1"/>
    <col min="6659" max="6659" width="10.85546875" style="45" customWidth="1"/>
    <col min="6660" max="6660" width="8.42578125" style="45" customWidth="1"/>
    <col min="6661" max="6661" width="14.42578125" style="45" customWidth="1"/>
    <col min="6662" max="6662" width="6.28515625" style="45" customWidth="1"/>
    <col min="6663" max="6663" width="8.85546875" style="45" customWidth="1"/>
    <col min="6664" max="6666" width="0" style="45" hidden="1" customWidth="1"/>
    <col min="6667" max="6667" width="7.85546875" style="45" customWidth="1"/>
    <col min="6668" max="6669" width="7.5703125" style="45" customWidth="1"/>
    <col min="6670" max="6670" width="8.7109375" style="45" customWidth="1"/>
    <col min="6671" max="6671" width="11.5703125" style="45" bestFit="1" customWidth="1"/>
    <col min="6672" max="6909" width="9.140625" style="45"/>
    <col min="6910" max="6910" width="4.7109375" style="45" customWidth="1"/>
    <col min="6911" max="6911" width="20.5703125" style="45" customWidth="1"/>
    <col min="6912" max="6912" width="20" style="45" customWidth="1"/>
    <col min="6913" max="6913" width="6.42578125" style="45" customWidth="1"/>
    <col min="6914" max="6914" width="8.5703125" style="45" customWidth="1"/>
    <col min="6915" max="6915" width="10.85546875" style="45" customWidth="1"/>
    <col min="6916" max="6916" width="8.42578125" style="45" customWidth="1"/>
    <col min="6917" max="6917" width="14.42578125" style="45" customWidth="1"/>
    <col min="6918" max="6918" width="6.28515625" style="45" customWidth="1"/>
    <col min="6919" max="6919" width="8.85546875" style="45" customWidth="1"/>
    <col min="6920" max="6922" width="0" style="45" hidden="1" customWidth="1"/>
    <col min="6923" max="6923" width="7.85546875" style="45" customWidth="1"/>
    <col min="6924" max="6925" width="7.5703125" style="45" customWidth="1"/>
    <col min="6926" max="6926" width="8.7109375" style="45" customWidth="1"/>
    <col min="6927" max="6927" width="11.5703125" style="45" bestFit="1" customWidth="1"/>
    <col min="6928" max="7165" width="9.140625" style="45"/>
    <col min="7166" max="7166" width="4.7109375" style="45" customWidth="1"/>
    <col min="7167" max="7167" width="20.5703125" style="45" customWidth="1"/>
    <col min="7168" max="7168" width="20" style="45" customWidth="1"/>
    <col min="7169" max="7169" width="6.42578125" style="45" customWidth="1"/>
    <col min="7170" max="7170" width="8.5703125" style="45" customWidth="1"/>
    <col min="7171" max="7171" width="10.85546875" style="45" customWidth="1"/>
    <col min="7172" max="7172" width="8.42578125" style="45" customWidth="1"/>
    <col min="7173" max="7173" width="14.42578125" style="45" customWidth="1"/>
    <col min="7174" max="7174" width="6.28515625" style="45" customWidth="1"/>
    <col min="7175" max="7175" width="8.85546875" style="45" customWidth="1"/>
    <col min="7176" max="7178" width="0" style="45" hidden="1" customWidth="1"/>
    <col min="7179" max="7179" width="7.85546875" style="45" customWidth="1"/>
    <col min="7180" max="7181" width="7.5703125" style="45" customWidth="1"/>
    <col min="7182" max="7182" width="8.7109375" style="45" customWidth="1"/>
    <col min="7183" max="7183" width="11.5703125" style="45" bestFit="1" customWidth="1"/>
    <col min="7184" max="7421" width="9.140625" style="45"/>
    <col min="7422" max="7422" width="4.7109375" style="45" customWidth="1"/>
    <col min="7423" max="7423" width="20.5703125" style="45" customWidth="1"/>
    <col min="7424" max="7424" width="20" style="45" customWidth="1"/>
    <col min="7425" max="7425" width="6.42578125" style="45" customWidth="1"/>
    <col min="7426" max="7426" width="8.5703125" style="45" customWidth="1"/>
    <col min="7427" max="7427" width="10.85546875" style="45" customWidth="1"/>
    <col min="7428" max="7428" width="8.42578125" style="45" customWidth="1"/>
    <col min="7429" max="7429" width="14.42578125" style="45" customWidth="1"/>
    <col min="7430" max="7430" width="6.28515625" style="45" customWidth="1"/>
    <col min="7431" max="7431" width="8.85546875" style="45" customWidth="1"/>
    <col min="7432" max="7434" width="0" style="45" hidden="1" customWidth="1"/>
    <col min="7435" max="7435" width="7.85546875" style="45" customWidth="1"/>
    <col min="7436" max="7437" width="7.5703125" style="45" customWidth="1"/>
    <col min="7438" max="7438" width="8.7109375" style="45" customWidth="1"/>
    <col min="7439" max="7439" width="11.5703125" style="45" bestFit="1" customWidth="1"/>
    <col min="7440" max="7677" width="9.140625" style="45"/>
    <col min="7678" max="7678" width="4.7109375" style="45" customWidth="1"/>
    <col min="7679" max="7679" width="20.5703125" style="45" customWidth="1"/>
    <col min="7680" max="7680" width="20" style="45" customWidth="1"/>
    <col min="7681" max="7681" width="6.42578125" style="45" customWidth="1"/>
    <col min="7682" max="7682" width="8.5703125" style="45" customWidth="1"/>
    <col min="7683" max="7683" width="10.85546875" style="45" customWidth="1"/>
    <col min="7684" max="7684" width="8.42578125" style="45" customWidth="1"/>
    <col min="7685" max="7685" width="14.42578125" style="45" customWidth="1"/>
    <col min="7686" max="7686" width="6.28515625" style="45" customWidth="1"/>
    <col min="7687" max="7687" width="8.85546875" style="45" customWidth="1"/>
    <col min="7688" max="7690" width="0" style="45" hidden="1" customWidth="1"/>
    <col min="7691" max="7691" width="7.85546875" style="45" customWidth="1"/>
    <col min="7692" max="7693" width="7.5703125" style="45" customWidth="1"/>
    <col min="7694" max="7694" width="8.7109375" style="45" customWidth="1"/>
    <col min="7695" max="7695" width="11.5703125" style="45" bestFit="1" customWidth="1"/>
    <col min="7696" max="7933" width="9.140625" style="45"/>
    <col min="7934" max="7934" width="4.7109375" style="45" customWidth="1"/>
    <col min="7935" max="7935" width="20.5703125" style="45" customWidth="1"/>
    <col min="7936" max="7936" width="20" style="45" customWidth="1"/>
    <col min="7937" max="7937" width="6.42578125" style="45" customWidth="1"/>
    <col min="7938" max="7938" width="8.5703125" style="45" customWidth="1"/>
    <col min="7939" max="7939" width="10.85546875" style="45" customWidth="1"/>
    <col min="7940" max="7940" width="8.42578125" style="45" customWidth="1"/>
    <col min="7941" max="7941" width="14.42578125" style="45" customWidth="1"/>
    <col min="7942" max="7942" width="6.28515625" style="45" customWidth="1"/>
    <col min="7943" max="7943" width="8.85546875" style="45" customWidth="1"/>
    <col min="7944" max="7946" width="0" style="45" hidden="1" customWidth="1"/>
    <col min="7947" max="7947" width="7.85546875" style="45" customWidth="1"/>
    <col min="7948" max="7949" width="7.5703125" style="45" customWidth="1"/>
    <col min="7950" max="7950" width="8.7109375" style="45" customWidth="1"/>
    <col min="7951" max="7951" width="11.5703125" style="45" bestFit="1" customWidth="1"/>
    <col min="7952" max="8189" width="9.140625" style="45"/>
    <col min="8190" max="8190" width="4.7109375" style="45" customWidth="1"/>
    <col min="8191" max="8191" width="20.5703125" style="45" customWidth="1"/>
    <col min="8192" max="8192" width="20" style="45" customWidth="1"/>
    <col min="8193" max="8193" width="6.42578125" style="45" customWidth="1"/>
    <col min="8194" max="8194" width="8.5703125" style="45" customWidth="1"/>
    <col min="8195" max="8195" width="10.85546875" style="45" customWidth="1"/>
    <col min="8196" max="8196" width="8.42578125" style="45" customWidth="1"/>
    <col min="8197" max="8197" width="14.42578125" style="45" customWidth="1"/>
    <col min="8198" max="8198" width="6.28515625" style="45" customWidth="1"/>
    <col min="8199" max="8199" width="8.85546875" style="45" customWidth="1"/>
    <col min="8200" max="8202" width="0" style="45" hidden="1" customWidth="1"/>
    <col min="8203" max="8203" width="7.85546875" style="45" customWidth="1"/>
    <col min="8204" max="8205" width="7.5703125" style="45" customWidth="1"/>
    <col min="8206" max="8206" width="8.7109375" style="45" customWidth="1"/>
    <col min="8207" max="8207" width="11.5703125" style="45" bestFit="1" customWidth="1"/>
    <col min="8208" max="8445" width="9.140625" style="45"/>
    <col min="8446" max="8446" width="4.7109375" style="45" customWidth="1"/>
    <col min="8447" max="8447" width="20.5703125" style="45" customWidth="1"/>
    <col min="8448" max="8448" width="20" style="45" customWidth="1"/>
    <col min="8449" max="8449" width="6.42578125" style="45" customWidth="1"/>
    <col min="8450" max="8450" width="8.5703125" style="45" customWidth="1"/>
    <col min="8451" max="8451" width="10.85546875" style="45" customWidth="1"/>
    <col min="8452" max="8452" width="8.42578125" style="45" customWidth="1"/>
    <col min="8453" max="8453" width="14.42578125" style="45" customWidth="1"/>
    <col min="8454" max="8454" width="6.28515625" style="45" customWidth="1"/>
    <col min="8455" max="8455" width="8.85546875" style="45" customWidth="1"/>
    <col min="8456" max="8458" width="0" style="45" hidden="1" customWidth="1"/>
    <col min="8459" max="8459" width="7.85546875" style="45" customWidth="1"/>
    <col min="8460" max="8461" width="7.5703125" style="45" customWidth="1"/>
    <col min="8462" max="8462" width="8.7109375" style="45" customWidth="1"/>
    <col min="8463" max="8463" width="11.5703125" style="45" bestFit="1" customWidth="1"/>
    <col min="8464" max="8701" width="9.140625" style="45"/>
    <col min="8702" max="8702" width="4.7109375" style="45" customWidth="1"/>
    <col min="8703" max="8703" width="20.5703125" style="45" customWidth="1"/>
    <col min="8704" max="8704" width="20" style="45" customWidth="1"/>
    <col min="8705" max="8705" width="6.42578125" style="45" customWidth="1"/>
    <col min="8706" max="8706" width="8.5703125" style="45" customWidth="1"/>
    <col min="8707" max="8707" width="10.85546875" style="45" customWidth="1"/>
    <col min="8708" max="8708" width="8.42578125" style="45" customWidth="1"/>
    <col min="8709" max="8709" width="14.42578125" style="45" customWidth="1"/>
    <col min="8710" max="8710" width="6.28515625" style="45" customWidth="1"/>
    <col min="8711" max="8711" width="8.85546875" style="45" customWidth="1"/>
    <col min="8712" max="8714" width="0" style="45" hidden="1" customWidth="1"/>
    <col min="8715" max="8715" width="7.85546875" style="45" customWidth="1"/>
    <col min="8716" max="8717" width="7.5703125" style="45" customWidth="1"/>
    <col min="8718" max="8718" width="8.7109375" style="45" customWidth="1"/>
    <col min="8719" max="8719" width="11.5703125" style="45" bestFit="1" customWidth="1"/>
    <col min="8720" max="8957" width="9.140625" style="45"/>
    <col min="8958" max="8958" width="4.7109375" style="45" customWidth="1"/>
    <col min="8959" max="8959" width="20.5703125" style="45" customWidth="1"/>
    <col min="8960" max="8960" width="20" style="45" customWidth="1"/>
    <col min="8961" max="8961" width="6.42578125" style="45" customWidth="1"/>
    <col min="8962" max="8962" width="8.5703125" style="45" customWidth="1"/>
    <col min="8963" max="8963" width="10.85546875" style="45" customWidth="1"/>
    <col min="8964" max="8964" width="8.42578125" style="45" customWidth="1"/>
    <col min="8965" max="8965" width="14.42578125" style="45" customWidth="1"/>
    <col min="8966" max="8966" width="6.28515625" style="45" customWidth="1"/>
    <col min="8967" max="8967" width="8.85546875" style="45" customWidth="1"/>
    <col min="8968" max="8970" width="0" style="45" hidden="1" customWidth="1"/>
    <col min="8971" max="8971" width="7.85546875" style="45" customWidth="1"/>
    <col min="8972" max="8973" width="7.5703125" style="45" customWidth="1"/>
    <col min="8974" max="8974" width="8.7109375" style="45" customWidth="1"/>
    <col min="8975" max="8975" width="11.5703125" style="45" bestFit="1" customWidth="1"/>
    <col min="8976" max="9213" width="9.140625" style="45"/>
    <col min="9214" max="9214" width="4.7109375" style="45" customWidth="1"/>
    <col min="9215" max="9215" width="20.5703125" style="45" customWidth="1"/>
    <col min="9216" max="9216" width="20" style="45" customWidth="1"/>
    <col min="9217" max="9217" width="6.42578125" style="45" customWidth="1"/>
    <col min="9218" max="9218" width="8.5703125" style="45" customWidth="1"/>
    <col min="9219" max="9219" width="10.85546875" style="45" customWidth="1"/>
    <col min="9220" max="9220" width="8.42578125" style="45" customWidth="1"/>
    <col min="9221" max="9221" width="14.42578125" style="45" customWidth="1"/>
    <col min="9222" max="9222" width="6.28515625" style="45" customWidth="1"/>
    <col min="9223" max="9223" width="8.85546875" style="45" customWidth="1"/>
    <col min="9224" max="9226" width="0" style="45" hidden="1" customWidth="1"/>
    <col min="9227" max="9227" width="7.85546875" style="45" customWidth="1"/>
    <col min="9228" max="9229" width="7.5703125" style="45" customWidth="1"/>
    <col min="9230" max="9230" width="8.7109375" style="45" customWidth="1"/>
    <col min="9231" max="9231" width="11.5703125" style="45" bestFit="1" customWidth="1"/>
    <col min="9232" max="9469" width="9.140625" style="45"/>
    <col min="9470" max="9470" width="4.7109375" style="45" customWidth="1"/>
    <col min="9471" max="9471" width="20.5703125" style="45" customWidth="1"/>
    <col min="9472" max="9472" width="20" style="45" customWidth="1"/>
    <col min="9473" max="9473" width="6.42578125" style="45" customWidth="1"/>
    <col min="9474" max="9474" width="8.5703125" style="45" customWidth="1"/>
    <col min="9475" max="9475" width="10.85546875" style="45" customWidth="1"/>
    <col min="9476" max="9476" width="8.42578125" style="45" customWidth="1"/>
    <col min="9477" max="9477" width="14.42578125" style="45" customWidth="1"/>
    <col min="9478" max="9478" width="6.28515625" style="45" customWidth="1"/>
    <col min="9479" max="9479" width="8.85546875" style="45" customWidth="1"/>
    <col min="9480" max="9482" width="0" style="45" hidden="1" customWidth="1"/>
    <col min="9483" max="9483" width="7.85546875" style="45" customWidth="1"/>
    <col min="9484" max="9485" width="7.5703125" style="45" customWidth="1"/>
    <col min="9486" max="9486" width="8.7109375" style="45" customWidth="1"/>
    <col min="9487" max="9487" width="11.5703125" style="45" bestFit="1" customWidth="1"/>
    <col min="9488" max="9725" width="9.140625" style="45"/>
    <col min="9726" max="9726" width="4.7109375" style="45" customWidth="1"/>
    <col min="9727" max="9727" width="20.5703125" style="45" customWidth="1"/>
    <col min="9728" max="9728" width="20" style="45" customWidth="1"/>
    <col min="9729" max="9729" width="6.42578125" style="45" customWidth="1"/>
    <col min="9730" max="9730" width="8.5703125" style="45" customWidth="1"/>
    <col min="9731" max="9731" width="10.85546875" style="45" customWidth="1"/>
    <col min="9732" max="9732" width="8.42578125" style="45" customWidth="1"/>
    <col min="9733" max="9733" width="14.42578125" style="45" customWidth="1"/>
    <col min="9734" max="9734" width="6.28515625" style="45" customWidth="1"/>
    <col min="9735" max="9735" width="8.85546875" style="45" customWidth="1"/>
    <col min="9736" max="9738" width="0" style="45" hidden="1" customWidth="1"/>
    <col min="9739" max="9739" width="7.85546875" style="45" customWidth="1"/>
    <col min="9740" max="9741" width="7.5703125" style="45" customWidth="1"/>
    <col min="9742" max="9742" width="8.7109375" style="45" customWidth="1"/>
    <col min="9743" max="9743" width="11.5703125" style="45" bestFit="1" customWidth="1"/>
    <col min="9744" max="9981" width="9.140625" style="45"/>
    <col min="9982" max="9982" width="4.7109375" style="45" customWidth="1"/>
    <col min="9983" max="9983" width="20.5703125" style="45" customWidth="1"/>
    <col min="9984" max="9984" width="20" style="45" customWidth="1"/>
    <col min="9985" max="9985" width="6.42578125" style="45" customWidth="1"/>
    <col min="9986" max="9986" width="8.5703125" style="45" customWidth="1"/>
    <col min="9987" max="9987" width="10.85546875" style="45" customWidth="1"/>
    <col min="9988" max="9988" width="8.42578125" style="45" customWidth="1"/>
    <col min="9989" max="9989" width="14.42578125" style="45" customWidth="1"/>
    <col min="9990" max="9990" width="6.28515625" style="45" customWidth="1"/>
    <col min="9991" max="9991" width="8.85546875" style="45" customWidth="1"/>
    <col min="9992" max="9994" width="0" style="45" hidden="1" customWidth="1"/>
    <col min="9995" max="9995" width="7.85546875" style="45" customWidth="1"/>
    <col min="9996" max="9997" width="7.5703125" style="45" customWidth="1"/>
    <col min="9998" max="9998" width="8.7109375" style="45" customWidth="1"/>
    <col min="9999" max="9999" width="11.5703125" style="45" bestFit="1" customWidth="1"/>
    <col min="10000" max="10237" width="9.140625" style="45"/>
    <col min="10238" max="10238" width="4.7109375" style="45" customWidth="1"/>
    <col min="10239" max="10239" width="20.5703125" style="45" customWidth="1"/>
    <col min="10240" max="10240" width="20" style="45" customWidth="1"/>
    <col min="10241" max="10241" width="6.42578125" style="45" customWidth="1"/>
    <col min="10242" max="10242" width="8.5703125" style="45" customWidth="1"/>
    <col min="10243" max="10243" width="10.85546875" style="45" customWidth="1"/>
    <col min="10244" max="10244" width="8.42578125" style="45" customWidth="1"/>
    <col min="10245" max="10245" width="14.42578125" style="45" customWidth="1"/>
    <col min="10246" max="10246" width="6.28515625" style="45" customWidth="1"/>
    <col min="10247" max="10247" width="8.85546875" style="45" customWidth="1"/>
    <col min="10248" max="10250" width="0" style="45" hidden="1" customWidth="1"/>
    <col min="10251" max="10251" width="7.85546875" style="45" customWidth="1"/>
    <col min="10252" max="10253" width="7.5703125" style="45" customWidth="1"/>
    <col min="10254" max="10254" width="8.7109375" style="45" customWidth="1"/>
    <col min="10255" max="10255" width="11.5703125" style="45" bestFit="1" customWidth="1"/>
    <col min="10256" max="10493" width="9.140625" style="45"/>
    <col min="10494" max="10494" width="4.7109375" style="45" customWidth="1"/>
    <col min="10495" max="10495" width="20.5703125" style="45" customWidth="1"/>
    <col min="10496" max="10496" width="20" style="45" customWidth="1"/>
    <col min="10497" max="10497" width="6.42578125" style="45" customWidth="1"/>
    <col min="10498" max="10498" width="8.5703125" style="45" customWidth="1"/>
    <col min="10499" max="10499" width="10.85546875" style="45" customWidth="1"/>
    <col min="10500" max="10500" width="8.42578125" style="45" customWidth="1"/>
    <col min="10501" max="10501" width="14.42578125" style="45" customWidth="1"/>
    <col min="10502" max="10502" width="6.28515625" style="45" customWidth="1"/>
    <col min="10503" max="10503" width="8.85546875" style="45" customWidth="1"/>
    <col min="10504" max="10506" width="0" style="45" hidden="1" customWidth="1"/>
    <col min="10507" max="10507" width="7.85546875" style="45" customWidth="1"/>
    <col min="10508" max="10509" width="7.5703125" style="45" customWidth="1"/>
    <col min="10510" max="10510" width="8.7109375" style="45" customWidth="1"/>
    <col min="10511" max="10511" width="11.5703125" style="45" bestFit="1" customWidth="1"/>
    <col min="10512" max="10749" width="9.140625" style="45"/>
    <col min="10750" max="10750" width="4.7109375" style="45" customWidth="1"/>
    <col min="10751" max="10751" width="20.5703125" style="45" customWidth="1"/>
    <col min="10752" max="10752" width="20" style="45" customWidth="1"/>
    <col min="10753" max="10753" width="6.42578125" style="45" customWidth="1"/>
    <col min="10754" max="10754" width="8.5703125" style="45" customWidth="1"/>
    <col min="10755" max="10755" width="10.85546875" style="45" customWidth="1"/>
    <col min="10756" max="10756" width="8.42578125" style="45" customWidth="1"/>
    <col min="10757" max="10757" width="14.42578125" style="45" customWidth="1"/>
    <col min="10758" max="10758" width="6.28515625" style="45" customWidth="1"/>
    <col min="10759" max="10759" width="8.85546875" style="45" customWidth="1"/>
    <col min="10760" max="10762" width="0" style="45" hidden="1" customWidth="1"/>
    <col min="10763" max="10763" width="7.85546875" style="45" customWidth="1"/>
    <col min="10764" max="10765" width="7.5703125" style="45" customWidth="1"/>
    <col min="10766" max="10766" width="8.7109375" style="45" customWidth="1"/>
    <col min="10767" max="10767" width="11.5703125" style="45" bestFit="1" customWidth="1"/>
    <col min="10768" max="11005" width="9.140625" style="45"/>
    <col min="11006" max="11006" width="4.7109375" style="45" customWidth="1"/>
    <col min="11007" max="11007" width="20.5703125" style="45" customWidth="1"/>
    <col min="11008" max="11008" width="20" style="45" customWidth="1"/>
    <col min="11009" max="11009" width="6.42578125" style="45" customWidth="1"/>
    <col min="11010" max="11010" width="8.5703125" style="45" customWidth="1"/>
    <col min="11011" max="11011" width="10.85546875" style="45" customWidth="1"/>
    <col min="11012" max="11012" width="8.42578125" style="45" customWidth="1"/>
    <col min="11013" max="11013" width="14.42578125" style="45" customWidth="1"/>
    <col min="11014" max="11014" width="6.28515625" style="45" customWidth="1"/>
    <col min="11015" max="11015" width="8.85546875" style="45" customWidth="1"/>
    <col min="11016" max="11018" width="0" style="45" hidden="1" customWidth="1"/>
    <col min="11019" max="11019" width="7.85546875" style="45" customWidth="1"/>
    <col min="11020" max="11021" width="7.5703125" style="45" customWidth="1"/>
    <col min="11022" max="11022" width="8.7109375" style="45" customWidth="1"/>
    <col min="11023" max="11023" width="11.5703125" style="45" bestFit="1" customWidth="1"/>
    <col min="11024" max="11261" width="9.140625" style="45"/>
    <col min="11262" max="11262" width="4.7109375" style="45" customWidth="1"/>
    <col min="11263" max="11263" width="20.5703125" style="45" customWidth="1"/>
    <col min="11264" max="11264" width="20" style="45" customWidth="1"/>
    <col min="11265" max="11265" width="6.42578125" style="45" customWidth="1"/>
    <col min="11266" max="11266" width="8.5703125" style="45" customWidth="1"/>
    <col min="11267" max="11267" width="10.85546875" style="45" customWidth="1"/>
    <col min="11268" max="11268" width="8.42578125" style="45" customWidth="1"/>
    <col min="11269" max="11269" width="14.42578125" style="45" customWidth="1"/>
    <col min="11270" max="11270" width="6.28515625" style="45" customWidth="1"/>
    <col min="11271" max="11271" width="8.85546875" style="45" customWidth="1"/>
    <col min="11272" max="11274" width="0" style="45" hidden="1" customWidth="1"/>
    <col min="11275" max="11275" width="7.85546875" style="45" customWidth="1"/>
    <col min="11276" max="11277" width="7.5703125" style="45" customWidth="1"/>
    <col min="11278" max="11278" width="8.7109375" style="45" customWidth="1"/>
    <col min="11279" max="11279" width="11.5703125" style="45" bestFit="1" customWidth="1"/>
    <col min="11280" max="11517" width="9.140625" style="45"/>
    <col min="11518" max="11518" width="4.7109375" style="45" customWidth="1"/>
    <col min="11519" max="11519" width="20.5703125" style="45" customWidth="1"/>
    <col min="11520" max="11520" width="20" style="45" customWidth="1"/>
    <col min="11521" max="11521" width="6.42578125" style="45" customWidth="1"/>
    <col min="11522" max="11522" width="8.5703125" style="45" customWidth="1"/>
    <col min="11523" max="11523" width="10.85546875" style="45" customWidth="1"/>
    <col min="11524" max="11524" width="8.42578125" style="45" customWidth="1"/>
    <col min="11525" max="11525" width="14.42578125" style="45" customWidth="1"/>
    <col min="11526" max="11526" width="6.28515625" style="45" customWidth="1"/>
    <col min="11527" max="11527" width="8.85546875" style="45" customWidth="1"/>
    <col min="11528" max="11530" width="0" style="45" hidden="1" customWidth="1"/>
    <col min="11531" max="11531" width="7.85546875" style="45" customWidth="1"/>
    <col min="11532" max="11533" width="7.5703125" style="45" customWidth="1"/>
    <col min="11534" max="11534" width="8.7109375" style="45" customWidth="1"/>
    <col min="11535" max="11535" width="11.5703125" style="45" bestFit="1" customWidth="1"/>
    <col min="11536" max="11773" width="9.140625" style="45"/>
    <col min="11774" max="11774" width="4.7109375" style="45" customWidth="1"/>
    <col min="11775" max="11775" width="20.5703125" style="45" customWidth="1"/>
    <col min="11776" max="11776" width="20" style="45" customWidth="1"/>
    <col min="11777" max="11777" width="6.42578125" style="45" customWidth="1"/>
    <col min="11778" max="11778" width="8.5703125" style="45" customWidth="1"/>
    <col min="11779" max="11779" width="10.85546875" style="45" customWidth="1"/>
    <col min="11780" max="11780" width="8.42578125" style="45" customWidth="1"/>
    <col min="11781" max="11781" width="14.42578125" style="45" customWidth="1"/>
    <col min="11782" max="11782" width="6.28515625" style="45" customWidth="1"/>
    <col min="11783" max="11783" width="8.85546875" style="45" customWidth="1"/>
    <col min="11784" max="11786" width="0" style="45" hidden="1" customWidth="1"/>
    <col min="11787" max="11787" width="7.85546875" style="45" customWidth="1"/>
    <col min="11788" max="11789" width="7.5703125" style="45" customWidth="1"/>
    <col min="11790" max="11790" width="8.7109375" style="45" customWidth="1"/>
    <col min="11791" max="11791" width="11.5703125" style="45" bestFit="1" customWidth="1"/>
    <col min="11792" max="12029" width="9.140625" style="45"/>
    <col min="12030" max="12030" width="4.7109375" style="45" customWidth="1"/>
    <col min="12031" max="12031" width="20.5703125" style="45" customWidth="1"/>
    <col min="12032" max="12032" width="20" style="45" customWidth="1"/>
    <col min="12033" max="12033" width="6.42578125" style="45" customWidth="1"/>
    <col min="12034" max="12034" width="8.5703125" style="45" customWidth="1"/>
    <col min="12035" max="12035" width="10.85546875" style="45" customWidth="1"/>
    <col min="12036" max="12036" width="8.42578125" style="45" customWidth="1"/>
    <col min="12037" max="12037" width="14.42578125" style="45" customWidth="1"/>
    <col min="12038" max="12038" width="6.28515625" style="45" customWidth="1"/>
    <col min="12039" max="12039" width="8.85546875" style="45" customWidth="1"/>
    <col min="12040" max="12042" width="0" style="45" hidden="1" customWidth="1"/>
    <col min="12043" max="12043" width="7.85546875" style="45" customWidth="1"/>
    <col min="12044" max="12045" width="7.5703125" style="45" customWidth="1"/>
    <col min="12046" max="12046" width="8.7109375" style="45" customWidth="1"/>
    <col min="12047" max="12047" width="11.5703125" style="45" bestFit="1" customWidth="1"/>
    <col min="12048" max="12285" width="9.140625" style="45"/>
    <col min="12286" max="12286" width="4.7109375" style="45" customWidth="1"/>
    <col min="12287" max="12287" width="20.5703125" style="45" customWidth="1"/>
    <col min="12288" max="12288" width="20" style="45" customWidth="1"/>
    <col min="12289" max="12289" width="6.42578125" style="45" customWidth="1"/>
    <col min="12290" max="12290" width="8.5703125" style="45" customWidth="1"/>
    <col min="12291" max="12291" width="10.85546875" style="45" customWidth="1"/>
    <col min="12292" max="12292" width="8.42578125" style="45" customWidth="1"/>
    <col min="12293" max="12293" width="14.42578125" style="45" customWidth="1"/>
    <col min="12294" max="12294" width="6.28515625" style="45" customWidth="1"/>
    <col min="12295" max="12295" width="8.85546875" style="45" customWidth="1"/>
    <col min="12296" max="12298" width="0" style="45" hidden="1" customWidth="1"/>
    <col min="12299" max="12299" width="7.85546875" style="45" customWidth="1"/>
    <col min="12300" max="12301" width="7.5703125" style="45" customWidth="1"/>
    <col min="12302" max="12302" width="8.7109375" style="45" customWidth="1"/>
    <col min="12303" max="12303" width="11.5703125" style="45" bestFit="1" customWidth="1"/>
    <col min="12304" max="12541" width="9.140625" style="45"/>
    <col min="12542" max="12542" width="4.7109375" style="45" customWidth="1"/>
    <col min="12543" max="12543" width="20.5703125" style="45" customWidth="1"/>
    <col min="12544" max="12544" width="20" style="45" customWidth="1"/>
    <col min="12545" max="12545" width="6.42578125" style="45" customWidth="1"/>
    <col min="12546" max="12546" width="8.5703125" style="45" customWidth="1"/>
    <col min="12547" max="12547" width="10.85546875" style="45" customWidth="1"/>
    <col min="12548" max="12548" width="8.42578125" style="45" customWidth="1"/>
    <col min="12549" max="12549" width="14.42578125" style="45" customWidth="1"/>
    <col min="12550" max="12550" width="6.28515625" style="45" customWidth="1"/>
    <col min="12551" max="12551" width="8.85546875" style="45" customWidth="1"/>
    <col min="12552" max="12554" width="0" style="45" hidden="1" customWidth="1"/>
    <col min="12555" max="12555" width="7.85546875" style="45" customWidth="1"/>
    <col min="12556" max="12557" width="7.5703125" style="45" customWidth="1"/>
    <col min="12558" max="12558" width="8.7109375" style="45" customWidth="1"/>
    <col min="12559" max="12559" width="11.5703125" style="45" bestFit="1" customWidth="1"/>
    <col min="12560" max="12797" width="9.140625" style="45"/>
    <col min="12798" max="12798" width="4.7109375" style="45" customWidth="1"/>
    <col min="12799" max="12799" width="20.5703125" style="45" customWidth="1"/>
    <col min="12800" max="12800" width="20" style="45" customWidth="1"/>
    <col min="12801" max="12801" width="6.42578125" style="45" customWidth="1"/>
    <col min="12802" max="12802" width="8.5703125" style="45" customWidth="1"/>
    <col min="12803" max="12803" width="10.85546875" style="45" customWidth="1"/>
    <col min="12804" max="12804" width="8.42578125" style="45" customWidth="1"/>
    <col min="12805" max="12805" width="14.42578125" style="45" customWidth="1"/>
    <col min="12806" max="12806" width="6.28515625" style="45" customWidth="1"/>
    <col min="12807" max="12807" width="8.85546875" style="45" customWidth="1"/>
    <col min="12808" max="12810" width="0" style="45" hidden="1" customWidth="1"/>
    <col min="12811" max="12811" width="7.85546875" style="45" customWidth="1"/>
    <col min="12812" max="12813" width="7.5703125" style="45" customWidth="1"/>
    <col min="12814" max="12814" width="8.7109375" style="45" customWidth="1"/>
    <col min="12815" max="12815" width="11.5703125" style="45" bestFit="1" customWidth="1"/>
    <col min="12816" max="13053" width="9.140625" style="45"/>
    <col min="13054" max="13054" width="4.7109375" style="45" customWidth="1"/>
    <col min="13055" max="13055" width="20.5703125" style="45" customWidth="1"/>
    <col min="13056" max="13056" width="20" style="45" customWidth="1"/>
    <col min="13057" max="13057" width="6.42578125" style="45" customWidth="1"/>
    <col min="13058" max="13058" width="8.5703125" style="45" customWidth="1"/>
    <col min="13059" max="13059" width="10.85546875" style="45" customWidth="1"/>
    <col min="13060" max="13060" width="8.42578125" style="45" customWidth="1"/>
    <col min="13061" max="13061" width="14.42578125" style="45" customWidth="1"/>
    <col min="13062" max="13062" width="6.28515625" style="45" customWidth="1"/>
    <col min="13063" max="13063" width="8.85546875" style="45" customWidth="1"/>
    <col min="13064" max="13066" width="0" style="45" hidden="1" customWidth="1"/>
    <col min="13067" max="13067" width="7.85546875" style="45" customWidth="1"/>
    <col min="13068" max="13069" width="7.5703125" style="45" customWidth="1"/>
    <col min="13070" max="13070" width="8.7109375" style="45" customWidth="1"/>
    <col min="13071" max="13071" width="11.5703125" style="45" bestFit="1" customWidth="1"/>
    <col min="13072" max="13309" width="9.140625" style="45"/>
    <col min="13310" max="13310" width="4.7109375" style="45" customWidth="1"/>
    <col min="13311" max="13311" width="20.5703125" style="45" customWidth="1"/>
    <col min="13312" max="13312" width="20" style="45" customWidth="1"/>
    <col min="13313" max="13313" width="6.42578125" style="45" customWidth="1"/>
    <col min="13314" max="13314" width="8.5703125" style="45" customWidth="1"/>
    <col min="13315" max="13315" width="10.85546875" style="45" customWidth="1"/>
    <col min="13316" max="13316" width="8.42578125" style="45" customWidth="1"/>
    <col min="13317" max="13317" width="14.42578125" style="45" customWidth="1"/>
    <col min="13318" max="13318" width="6.28515625" style="45" customWidth="1"/>
    <col min="13319" max="13319" width="8.85546875" style="45" customWidth="1"/>
    <col min="13320" max="13322" width="0" style="45" hidden="1" customWidth="1"/>
    <col min="13323" max="13323" width="7.85546875" style="45" customWidth="1"/>
    <col min="13324" max="13325" width="7.5703125" style="45" customWidth="1"/>
    <col min="13326" max="13326" width="8.7109375" style="45" customWidth="1"/>
    <col min="13327" max="13327" width="11.5703125" style="45" bestFit="1" customWidth="1"/>
    <col min="13328" max="13565" width="9.140625" style="45"/>
    <col min="13566" max="13566" width="4.7109375" style="45" customWidth="1"/>
    <col min="13567" max="13567" width="20.5703125" style="45" customWidth="1"/>
    <col min="13568" max="13568" width="20" style="45" customWidth="1"/>
    <col min="13569" max="13569" width="6.42578125" style="45" customWidth="1"/>
    <col min="13570" max="13570" width="8.5703125" style="45" customWidth="1"/>
    <col min="13571" max="13571" width="10.85546875" style="45" customWidth="1"/>
    <col min="13572" max="13572" width="8.42578125" style="45" customWidth="1"/>
    <col min="13573" max="13573" width="14.42578125" style="45" customWidth="1"/>
    <col min="13574" max="13574" width="6.28515625" style="45" customWidth="1"/>
    <col min="13575" max="13575" width="8.85546875" style="45" customWidth="1"/>
    <col min="13576" max="13578" width="0" style="45" hidden="1" customWidth="1"/>
    <col min="13579" max="13579" width="7.85546875" style="45" customWidth="1"/>
    <col min="13580" max="13581" width="7.5703125" style="45" customWidth="1"/>
    <col min="13582" max="13582" width="8.7109375" style="45" customWidth="1"/>
    <col min="13583" max="13583" width="11.5703125" style="45" bestFit="1" customWidth="1"/>
    <col min="13584" max="13821" width="9.140625" style="45"/>
    <col min="13822" max="13822" width="4.7109375" style="45" customWidth="1"/>
    <col min="13823" max="13823" width="20.5703125" style="45" customWidth="1"/>
    <col min="13824" max="13824" width="20" style="45" customWidth="1"/>
    <col min="13825" max="13825" width="6.42578125" style="45" customWidth="1"/>
    <col min="13826" max="13826" width="8.5703125" style="45" customWidth="1"/>
    <col min="13827" max="13827" width="10.85546875" style="45" customWidth="1"/>
    <col min="13828" max="13828" width="8.42578125" style="45" customWidth="1"/>
    <col min="13829" max="13829" width="14.42578125" style="45" customWidth="1"/>
    <col min="13830" max="13830" width="6.28515625" style="45" customWidth="1"/>
    <col min="13831" max="13831" width="8.85546875" style="45" customWidth="1"/>
    <col min="13832" max="13834" width="0" style="45" hidden="1" customWidth="1"/>
    <col min="13835" max="13835" width="7.85546875" style="45" customWidth="1"/>
    <col min="13836" max="13837" width="7.5703125" style="45" customWidth="1"/>
    <col min="13838" max="13838" width="8.7109375" style="45" customWidth="1"/>
    <col min="13839" max="13839" width="11.5703125" style="45" bestFit="1" customWidth="1"/>
    <col min="13840" max="14077" width="9.140625" style="45"/>
    <col min="14078" max="14078" width="4.7109375" style="45" customWidth="1"/>
    <col min="14079" max="14079" width="20.5703125" style="45" customWidth="1"/>
    <col min="14080" max="14080" width="20" style="45" customWidth="1"/>
    <col min="14081" max="14081" width="6.42578125" style="45" customWidth="1"/>
    <col min="14082" max="14082" width="8.5703125" style="45" customWidth="1"/>
    <col min="14083" max="14083" width="10.85546875" style="45" customWidth="1"/>
    <col min="14084" max="14084" width="8.42578125" style="45" customWidth="1"/>
    <col min="14085" max="14085" width="14.42578125" style="45" customWidth="1"/>
    <col min="14086" max="14086" width="6.28515625" style="45" customWidth="1"/>
    <col min="14087" max="14087" width="8.85546875" style="45" customWidth="1"/>
    <col min="14088" max="14090" width="0" style="45" hidden="1" customWidth="1"/>
    <col min="14091" max="14091" width="7.85546875" style="45" customWidth="1"/>
    <col min="14092" max="14093" width="7.5703125" style="45" customWidth="1"/>
    <col min="14094" max="14094" width="8.7109375" style="45" customWidth="1"/>
    <col min="14095" max="14095" width="11.5703125" style="45" bestFit="1" customWidth="1"/>
    <col min="14096" max="14333" width="9.140625" style="45"/>
    <col min="14334" max="14334" width="4.7109375" style="45" customWidth="1"/>
    <col min="14335" max="14335" width="20.5703125" style="45" customWidth="1"/>
    <col min="14336" max="14336" width="20" style="45" customWidth="1"/>
    <col min="14337" max="14337" width="6.42578125" style="45" customWidth="1"/>
    <col min="14338" max="14338" width="8.5703125" style="45" customWidth="1"/>
    <col min="14339" max="14339" width="10.85546875" style="45" customWidth="1"/>
    <col min="14340" max="14340" width="8.42578125" style="45" customWidth="1"/>
    <col min="14341" max="14341" width="14.42578125" style="45" customWidth="1"/>
    <col min="14342" max="14342" width="6.28515625" style="45" customWidth="1"/>
    <col min="14343" max="14343" width="8.85546875" style="45" customWidth="1"/>
    <col min="14344" max="14346" width="0" style="45" hidden="1" customWidth="1"/>
    <col min="14347" max="14347" width="7.85546875" style="45" customWidth="1"/>
    <col min="14348" max="14349" width="7.5703125" style="45" customWidth="1"/>
    <col min="14350" max="14350" width="8.7109375" style="45" customWidth="1"/>
    <col min="14351" max="14351" width="11.5703125" style="45" bestFit="1" customWidth="1"/>
    <col min="14352" max="14589" width="9.140625" style="45"/>
    <col min="14590" max="14590" width="4.7109375" style="45" customWidth="1"/>
    <col min="14591" max="14591" width="20.5703125" style="45" customWidth="1"/>
    <col min="14592" max="14592" width="20" style="45" customWidth="1"/>
    <col min="14593" max="14593" width="6.42578125" style="45" customWidth="1"/>
    <col min="14594" max="14594" width="8.5703125" style="45" customWidth="1"/>
    <col min="14595" max="14595" width="10.85546875" style="45" customWidth="1"/>
    <col min="14596" max="14596" width="8.42578125" style="45" customWidth="1"/>
    <col min="14597" max="14597" width="14.42578125" style="45" customWidth="1"/>
    <col min="14598" max="14598" width="6.28515625" style="45" customWidth="1"/>
    <col min="14599" max="14599" width="8.85546875" style="45" customWidth="1"/>
    <col min="14600" max="14602" width="0" style="45" hidden="1" customWidth="1"/>
    <col min="14603" max="14603" width="7.85546875" style="45" customWidth="1"/>
    <col min="14604" max="14605" width="7.5703125" style="45" customWidth="1"/>
    <col min="14606" max="14606" width="8.7109375" style="45" customWidth="1"/>
    <col min="14607" max="14607" width="11.5703125" style="45" bestFit="1" customWidth="1"/>
    <col min="14608" max="14845" width="9.140625" style="45"/>
    <col min="14846" max="14846" width="4.7109375" style="45" customWidth="1"/>
    <col min="14847" max="14847" width="20.5703125" style="45" customWidth="1"/>
    <col min="14848" max="14848" width="20" style="45" customWidth="1"/>
    <col min="14849" max="14849" width="6.42578125" style="45" customWidth="1"/>
    <col min="14850" max="14850" width="8.5703125" style="45" customWidth="1"/>
    <col min="14851" max="14851" width="10.85546875" style="45" customWidth="1"/>
    <col min="14852" max="14852" width="8.42578125" style="45" customWidth="1"/>
    <col min="14853" max="14853" width="14.42578125" style="45" customWidth="1"/>
    <col min="14854" max="14854" width="6.28515625" style="45" customWidth="1"/>
    <col min="14855" max="14855" width="8.85546875" style="45" customWidth="1"/>
    <col min="14856" max="14858" width="0" style="45" hidden="1" customWidth="1"/>
    <col min="14859" max="14859" width="7.85546875" style="45" customWidth="1"/>
    <col min="14860" max="14861" width="7.5703125" style="45" customWidth="1"/>
    <col min="14862" max="14862" width="8.7109375" style="45" customWidth="1"/>
    <col min="14863" max="14863" width="11.5703125" style="45" bestFit="1" customWidth="1"/>
    <col min="14864" max="15101" width="9.140625" style="45"/>
    <col min="15102" max="15102" width="4.7109375" style="45" customWidth="1"/>
    <col min="15103" max="15103" width="20.5703125" style="45" customWidth="1"/>
    <col min="15104" max="15104" width="20" style="45" customWidth="1"/>
    <col min="15105" max="15105" width="6.42578125" style="45" customWidth="1"/>
    <col min="15106" max="15106" width="8.5703125" style="45" customWidth="1"/>
    <col min="15107" max="15107" width="10.85546875" style="45" customWidth="1"/>
    <col min="15108" max="15108" width="8.42578125" style="45" customWidth="1"/>
    <col min="15109" max="15109" width="14.42578125" style="45" customWidth="1"/>
    <col min="15110" max="15110" width="6.28515625" style="45" customWidth="1"/>
    <col min="15111" max="15111" width="8.85546875" style="45" customWidth="1"/>
    <col min="15112" max="15114" width="0" style="45" hidden="1" customWidth="1"/>
    <col min="15115" max="15115" width="7.85546875" style="45" customWidth="1"/>
    <col min="15116" max="15117" width="7.5703125" style="45" customWidth="1"/>
    <col min="15118" max="15118" width="8.7109375" style="45" customWidth="1"/>
    <col min="15119" max="15119" width="11.5703125" style="45" bestFit="1" customWidth="1"/>
    <col min="15120" max="15357" width="9.140625" style="45"/>
    <col min="15358" max="15358" width="4.7109375" style="45" customWidth="1"/>
    <col min="15359" max="15359" width="20.5703125" style="45" customWidth="1"/>
    <col min="15360" max="15360" width="20" style="45" customWidth="1"/>
    <col min="15361" max="15361" width="6.42578125" style="45" customWidth="1"/>
    <col min="15362" max="15362" width="8.5703125" style="45" customWidth="1"/>
    <col min="15363" max="15363" width="10.85546875" style="45" customWidth="1"/>
    <col min="15364" max="15364" width="8.42578125" style="45" customWidth="1"/>
    <col min="15365" max="15365" width="14.42578125" style="45" customWidth="1"/>
    <col min="15366" max="15366" width="6.28515625" style="45" customWidth="1"/>
    <col min="15367" max="15367" width="8.85546875" style="45" customWidth="1"/>
    <col min="15368" max="15370" width="0" style="45" hidden="1" customWidth="1"/>
    <col min="15371" max="15371" width="7.85546875" style="45" customWidth="1"/>
    <col min="15372" max="15373" width="7.5703125" style="45" customWidth="1"/>
    <col min="15374" max="15374" width="8.7109375" style="45" customWidth="1"/>
    <col min="15375" max="15375" width="11.5703125" style="45" bestFit="1" customWidth="1"/>
    <col min="15376" max="15613" width="9.140625" style="45"/>
    <col min="15614" max="15614" width="4.7109375" style="45" customWidth="1"/>
    <col min="15615" max="15615" width="20.5703125" style="45" customWidth="1"/>
    <col min="15616" max="15616" width="20" style="45" customWidth="1"/>
    <col min="15617" max="15617" width="6.42578125" style="45" customWidth="1"/>
    <col min="15618" max="15618" width="8.5703125" style="45" customWidth="1"/>
    <col min="15619" max="15619" width="10.85546875" style="45" customWidth="1"/>
    <col min="15620" max="15620" width="8.42578125" style="45" customWidth="1"/>
    <col min="15621" max="15621" width="14.42578125" style="45" customWidth="1"/>
    <col min="15622" max="15622" width="6.28515625" style="45" customWidth="1"/>
    <col min="15623" max="15623" width="8.85546875" style="45" customWidth="1"/>
    <col min="15624" max="15626" width="0" style="45" hidden="1" customWidth="1"/>
    <col min="15627" max="15627" width="7.85546875" style="45" customWidth="1"/>
    <col min="15628" max="15629" width="7.5703125" style="45" customWidth="1"/>
    <col min="15630" max="15630" width="8.7109375" style="45" customWidth="1"/>
    <col min="15631" max="15631" width="11.5703125" style="45" bestFit="1" customWidth="1"/>
    <col min="15632" max="15869" width="9.140625" style="45"/>
    <col min="15870" max="15870" width="4.7109375" style="45" customWidth="1"/>
    <col min="15871" max="15871" width="20.5703125" style="45" customWidth="1"/>
    <col min="15872" max="15872" width="20" style="45" customWidth="1"/>
    <col min="15873" max="15873" width="6.42578125" style="45" customWidth="1"/>
    <col min="15874" max="15874" width="8.5703125" style="45" customWidth="1"/>
    <col min="15875" max="15875" width="10.85546875" style="45" customWidth="1"/>
    <col min="15876" max="15876" width="8.42578125" style="45" customWidth="1"/>
    <col min="15877" max="15877" width="14.42578125" style="45" customWidth="1"/>
    <col min="15878" max="15878" width="6.28515625" style="45" customWidth="1"/>
    <col min="15879" max="15879" width="8.85546875" style="45" customWidth="1"/>
    <col min="15880" max="15882" width="0" style="45" hidden="1" customWidth="1"/>
    <col min="15883" max="15883" width="7.85546875" style="45" customWidth="1"/>
    <col min="15884" max="15885" width="7.5703125" style="45" customWidth="1"/>
    <col min="15886" max="15886" width="8.7109375" style="45" customWidth="1"/>
    <col min="15887" max="15887" width="11.5703125" style="45" bestFit="1" customWidth="1"/>
    <col min="15888" max="16125" width="9.140625" style="45"/>
    <col min="16126" max="16126" width="4.7109375" style="45" customWidth="1"/>
    <col min="16127" max="16127" width="20.5703125" style="45" customWidth="1"/>
    <col min="16128" max="16128" width="20" style="45" customWidth="1"/>
    <col min="16129" max="16129" width="6.42578125" style="45" customWidth="1"/>
    <col min="16130" max="16130" width="8.5703125" style="45" customWidth="1"/>
    <col min="16131" max="16131" width="10.85546875" style="45" customWidth="1"/>
    <col min="16132" max="16132" width="8.42578125" style="45" customWidth="1"/>
    <col min="16133" max="16133" width="14.42578125" style="45" customWidth="1"/>
    <col min="16134" max="16134" width="6.28515625" style="45" customWidth="1"/>
    <col min="16135" max="16135" width="8.85546875" style="45" customWidth="1"/>
    <col min="16136" max="16138" width="0" style="45" hidden="1" customWidth="1"/>
    <col min="16139" max="16139" width="7.85546875" style="45" customWidth="1"/>
    <col min="16140" max="16141" width="7.5703125" style="45" customWidth="1"/>
    <col min="16142" max="16142" width="8.7109375" style="45" customWidth="1"/>
    <col min="16143" max="16143" width="11.5703125" style="45" bestFit="1" customWidth="1"/>
    <col min="16144" max="16384" width="9.140625" style="45"/>
  </cols>
  <sheetData>
    <row r="1" spans="1:19" s="1" customFormat="1" x14ac:dyDescent="0.2">
      <c r="A1" s="310"/>
      <c r="B1" s="428" t="s">
        <v>333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</row>
    <row r="2" spans="1:19" s="1" customFormat="1" ht="40.5" customHeight="1" x14ac:dyDescent="0.2">
      <c r="A2" s="310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</row>
    <row r="3" spans="1:19" s="1" customFormat="1" ht="43.5" customHeight="1" x14ac:dyDescent="0.2">
      <c r="A3" s="475" t="s">
        <v>0</v>
      </c>
      <c r="B3" s="478" t="s">
        <v>175</v>
      </c>
      <c r="C3" s="479"/>
      <c r="D3" s="448" t="s">
        <v>114</v>
      </c>
      <c r="E3" s="484" t="s">
        <v>176</v>
      </c>
      <c r="F3" s="484"/>
      <c r="G3" s="484"/>
      <c r="H3" s="484" t="s">
        <v>2</v>
      </c>
      <c r="I3" s="485" t="s">
        <v>177</v>
      </c>
      <c r="J3" s="486"/>
      <c r="K3" s="486"/>
      <c r="L3" s="486"/>
      <c r="M3" s="486"/>
      <c r="N3" s="486"/>
      <c r="O3" s="486"/>
      <c r="P3" s="487"/>
    </row>
    <row r="4" spans="1:19" s="1" customFormat="1" ht="39" customHeight="1" x14ac:dyDescent="0.2">
      <c r="A4" s="476"/>
      <c r="B4" s="480"/>
      <c r="C4" s="481"/>
      <c r="D4" s="449"/>
      <c r="E4" s="490" t="s">
        <v>137</v>
      </c>
      <c r="F4" s="491"/>
      <c r="G4" s="492"/>
      <c r="H4" s="484"/>
      <c r="I4" s="484" t="s">
        <v>7</v>
      </c>
      <c r="J4" s="484"/>
      <c r="K4" s="478" t="s">
        <v>325</v>
      </c>
      <c r="L4" s="479"/>
      <c r="M4" s="493" t="s">
        <v>326</v>
      </c>
      <c r="N4" s="493" t="s">
        <v>327</v>
      </c>
      <c r="O4" s="501" t="s">
        <v>171</v>
      </c>
      <c r="P4" s="502"/>
    </row>
    <row r="5" spans="1:19" s="1" customFormat="1" ht="11.25" customHeight="1" x14ac:dyDescent="0.2">
      <c r="A5" s="476"/>
      <c r="B5" s="480"/>
      <c r="C5" s="481"/>
      <c r="D5" s="449"/>
      <c r="E5" s="488" t="s">
        <v>178</v>
      </c>
      <c r="F5" s="488" t="s">
        <v>324</v>
      </c>
      <c r="G5" s="488" t="s">
        <v>179</v>
      </c>
      <c r="H5" s="484"/>
      <c r="I5" s="484" t="s">
        <v>8</v>
      </c>
      <c r="J5" s="484"/>
      <c r="K5" s="362"/>
      <c r="L5" s="363"/>
      <c r="M5" s="494"/>
      <c r="N5" s="494"/>
      <c r="O5" s="488" t="s">
        <v>328</v>
      </c>
      <c r="P5" s="488" t="s">
        <v>329</v>
      </c>
    </row>
    <row r="6" spans="1:19" s="1" customFormat="1" ht="99" customHeight="1" x14ac:dyDescent="0.2">
      <c r="A6" s="477"/>
      <c r="B6" s="482"/>
      <c r="C6" s="483"/>
      <c r="D6" s="450"/>
      <c r="E6" s="489"/>
      <c r="F6" s="489"/>
      <c r="G6" s="489"/>
      <c r="H6" s="484"/>
      <c r="I6" s="100" t="s">
        <v>9</v>
      </c>
      <c r="J6" s="100" t="s">
        <v>10</v>
      </c>
      <c r="K6" s="364" t="s">
        <v>322</v>
      </c>
      <c r="L6" s="364" t="s">
        <v>323</v>
      </c>
      <c r="M6" s="495"/>
      <c r="N6" s="495"/>
      <c r="O6" s="489"/>
      <c r="P6" s="489"/>
    </row>
    <row r="7" spans="1:19" s="1" customFormat="1" x14ac:dyDescent="0.2">
      <c r="A7" s="4">
        <v>1</v>
      </c>
      <c r="B7" s="105">
        <v>2</v>
      </c>
      <c r="C7" s="105" t="s">
        <v>125</v>
      </c>
      <c r="D7" s="105" t="s">
        <v>126</v>
      </c>
      <c r="E7" s="105" t="s">
        <v>127</v>
      </c>
      <c r="F7" s="105" t="s">
        <v>128</v>
      </c>
      <c r="G7" s="105" t="s">
        <v>129</v>
      </c>
      <c r="H7" s="106"/>
      <c r="I7" s="106"/>
      <c r="J7" s="106"/>
      <c r="K7" s="106" t="s">
        <v>130</v>
      </c>
      <c r="L7" s="105" t="s">
        <v>131</v>
      </c>
      <c r="M7" s="241" t="s">
        <v>132</v>
      </c>
      <c r="N7" s="108" t="s">
        <v>133</v>
      </c>
      <c r="O7" s="168">
        <v>12</v>
      </c>
      <c r="P7" s="4">
        <v>13</v>
      </c>
    </row>
    <row r="8" spans="1:19" s="1" customFormat="1" ht="12.75" x14ac:dyDescent="0.2">
      <c r="A8" s="311">
        <v>1</v>
      </c>
      <c r="B8" s="102" t="s">
        <v>11</v>
      </c>
      <c r="C8" s="116" t="s">
        <v>12</v>
      </c>
      <c r="D8" s="102"/>
      <c r="E8" s="5"/>
      <c r="F8" s="5"/>
      <c r="G8" s="5"/>
      <c r="H8" s="5"/>
      <c r="I8" s="5"/>
      <c r="J8" s="5"/>
      <c r="K8" s="6">
        <f>K9+K65+K70+K73</f>
        <v>151164.40000000002</v>
      </c>
      <c r="L8" s="6">
        <f>L9+L65+L70+L73</f>
        <v>142912.91999999998</v>
      </c>
      <c r="M8" s="277">
        <f>M9+M65+M73+M70</f>
        <v>118979.7</v>
      </c>
      <c r="N8" s="277">
        <f>N9+N65+N73+N70</f>
        <v>119227.8</v>
      </c>
      <c r="O8" s="277">
        <f>O9+O65+O73+O70</f>
        <v>120052</v>
      </c>
      <c r="P8" s="277">
        <f>P9+P65+P73+P70</f>
        <v>118739.4</v>
      </c>
    </row>
    <row r="9" spans="1:19" s="1" customFormat="1" ht="57" customHeight="1" x14ac:dyDescent="0.2">
      <c r="A9" s="312" t="s">
        <v>13</v>
      </c>
      <c r="B9" s="202" t="s">
        <v>14</v>
      </c>
      <c r="C9" s="203" t="s">
        <v>15</v>
      </c>
      <c r="D9" s="202"/>
      <c r="E9" s="204"/>
      <c r="F9" s="204"/>
      <c r="G9" s="204"/>
      <c r="H9" s="204"/>
      <c r="I9" s="204"/>
      <c r="J9" s="204"/>
      <c r="K9" s="278">
        <f t="shared" ref="K9:P9" si="0">K10+K17+K20+K21+K27+K30+K32+K36+K38+K40+K44+K61+K56</f>
        <v>147207</v>
      </c>
      <c r="L9" s="278">
        <f t="shared" si="0"/>
        <v>139105.21999999997</v>
      </c>
      <c r="M9" s="278">
        <f t="shared" si="0"/>
        <v>113349.5</v>
      </c>
      <c r="N9" s="278">
        <f t="shared" si="0"/>
        <v>112534.39999999999</v>
      </c>
      <c r="O9" s="278">
        <f t="shared" si="0"/>
        <v>114529.7</v>
      </c>
      <c r="P9" s="278">
        <f t="shared" si="0"/>
        <v>114184.7</v>
      </c>
    </row>
    <row r="10" spans="1:19" s="1" customFormat="1" ht="69.75" customHeight="1" x14ac:dyDescent="0.2">
      <c r="A10" s="313" t="s">
        <v>16</v>
      </c>
      <c r="B10" s="201" t="s">
        <v>17</v>
      </c>
      <c r="C10" s="200" t="s">
        <v>146</v>
      </c>
      <c r="D10" s="151" t="s">
        <v>208</v>
      </c>
      <c r="E10" s="201"/>
      <c r="F10" s="201"/>
      <c r="G10" s="148"/>
      <c r="H10" s="151"/>
      <c r="I10" s="152"/>
      <c r="J10" s="152"/>
      <c r="K10" s="268">
        <f>K11+K12+K13+K14+K15+K16</f>
        <v>24721.399999999998</v>
      </c>
      <c r="L10" s="268">
        <f>L11+L12+L13+L14+L15+L16</f>
        <v>24261.200000000001</v>
      </c>
      <c r="M10" s="268">
        <f>M11+M12+M13+M14+M15+M16</f>
        <v>21164.400000000001</v>
      </c>
      <c r="N10" s="268">
        <f>N11+N13+N14+N16</f>
        <v>57023.299999999996</v>
      </c>
      <c r="O10" s="268">
        <f>O11+O13+O14+O16</f>
        <v>55707.299999999996</v>
      </c>
      <c r="P10" s="268">
        <f>P11+P13+P14+P16</f>
        <v>55707.299999999996</v>
      </c>
    </row>
    <row r="11" spans="1:19" s="1" customFormat="1" ht="45.75" customHeight="1" x14ac:dyDescent="0.2">
      <c r="A11" s="314" t="s">
        <v>180</v>
      </c>
      <c r="B11" s="17" t="s">
        <v>186</v>
      </c>
      <c r="C11" s="190"/>
      <c r="D11" s="13" t="s">
        <v>181</v>
      </c>
      <c r="E11" s="304" t="s">
        <v>307</v>
      </c>
      <c r="F11" s="17"/>
      <c r="G11" s="28"/>
      <c r="H11" s="13"/>
      <c r="I11" s="10"/>
      <c r="J11" s="10"/>
      <c r="K11" s="5">
        <v>464.1</v>
      </c>
      <c r="L11" s="307">
        <v>464</v>
      </c>
      <c r="M11" s="279">
        <v>2251.6999999999998</v>
      </c>
      <c r="N11" s="338">
        <v>2251.6999999999998</v>
      </c>
      <c r="O11" s="338">
        <v>2251.6999999999998</v>
      </c>
      <c r="P11" s="279">
        <v>2251.6999999999998</v>
      </c>
      <c r="S11" s="344"/>
    </row>
    <row r="12" spans="1:19" s="1" customFormat="1" ht="33.75" customHeight="1" x14ac:dyDescent="0.2">
      <c r="A12" s="315" t="s">
        <v>182</v>
      </c>
      <c r="B12" s="112" t="s">
        <v>187</v>
      </c>
      <c r="C12" s="189"/>
      <c r="D12" s="180" t="s">
        <v>115</v>
      </c>
      <c r="E12" s="304" t="s">
        <v>308</v>
      </c>
      <c r="F12" s="17"/>
      <c r="G12" s="28"/>
      <c r="H12" s="13"/>
      <c r="I12" s="10"/>
      <c r="J12" s="10"/>
      <c r="K12" s="10">
        <v>803</v>
      </c>
      <c r="L12" s="191">
        <v>795.2</v>
      </c>
      <c r="M12" s="246">
        <v>0</v>
      </c>
      <c r="N12" s="294">
        <v>0</v>
      </c>
      <c r="O12" s="192">
        <v>0</v>
      </c>
      <c r="P12" s="339">
        <v>0</v>
      </c>
    </row>
    <row r="13" spans="1:19" s="1" customFormat="1" ht="20.25" customHeight="1" x14ac:dyDescent="0.2">
      <c r="A13" s="315" t="s">
        <v>183</v>
      </c>
      <c r="B13" s="193" t="s">
        <v>188</v>
      </c>
      <c r="C13" s="175"/>
      <c r="D13" s="180" t="s">
        <v>115</v>
      </c>
      <c r="E13" s="93" t="s">
        <v>309</v>
      </c>
      <c r="F13" s="12"/>
      <c r="G13" s="11"/>
      <c r="H13" s="13"/>
      <c r="I13" s="10"/>
      <c r="J13" s="10"/>
      <c r="K13" s="352">
        <v>1307</v>
      </c>
      <c r="L13" s="367">
        <v>1307</v>
      </c>
      <c r="M13" s="259">
        <f>927.1+353.9</f>
        <v>1281</v>
      </c>
      <c r="N13" s="295">
        <v>943.5</v>
      </c>
      <c r="O13" s="353">
        <v>943.5</v>
      </c>
      <c r="P13" s="353">
        <v>943.5</v>
      </c>
    </row>
    <row r="14" spans="1:19" s="1" customFormat="1" ht="42" customHeight="1" x14ac:dyDescent="0.2">
      <c r="A14" s="315" t="s">
        <v>184</v>
      </c>
      <c r="B14" s="193" t="s">
        <v>189</v>
      </c>
      <c r="C14" s="175"/>
      <c r="D14" s="175" t="s">
        <v>116</v>
      </c>
      <c r="E14" s="304" t="s">
        <v>313</v>
      </c>
      <c r="F14" s="12"/>
      <c r="G14" s="11"/>
      <c r="H14" s="13"/>
      <c r="I14" s="10"/>
      <c r="J14" s="10"/>
      <c r="K14" s="352">
        <v>20905.5</v>
      </c>
      <c r="L14" s="259">
        <v>20453.2</v>
      </c>
      <c r="M14" s="295">
        <v>17611.7</v>
      </c>
      <c r="N14" s="353">
        <v>53808.1</v>
      </c>
      <c r="O14" s="353">
        <v>52492.1</v>
      </c>
      <c r="P14" s="353">
        <v>52492.1</v>
      </c>
    </row>
    <row r="15" spans="1:19" s="1" customFormat="1" ht="32.25" customHeight="1" x14ac:dyDescent="0.2">
      <c r="A15" s="315" t="s">
        <v>185</v>
      </c>
      <c r="B15" s="193" t="s">
        <v>190</v>
      </c>
      <c r="C15" s="175"/>
      <c r="D15" s="175" t="s">
        <v>116</v>
      </c>
      <c r="E15" s="304" t="s">
        <v>313</v>
      </c>
      <c r="F15" s="12"/>
      <c r="G15" s="11"/>
      <c r="H15" s="13"/>
      <c r="I15" s="10"/>
      <c r="J15" s="10"/>
      <c r="K15" s="352">
        <v>1226.8</v>
      </c>
      <c r="L15" s="259">
        <v>1226.8</v>
      </c>
      <c r="M15" s="259"/>
      <c r="N15" s="296">
        <v>0</v>
      </c>
      <c r="O15" s="298">
        <v>0</v>
      </c>
      <c r="P15" s="298">
        <v>0</v>
      </c>
    </row>
    <row r="16" spans="1:19" s="1" customFormat="1" ht="53.25" customHeight="1" x14ac:dyDescent="0.2">
      <c r="A16" s="315" t="s">
        <v>209</v>
      </c>
      <c r="B16" s="342" t="s">
        <v>229</v>
      </c>
      <c r="C16" s="180"/>
      <c r="D16" s="180" t="s">
        <v>140</v>
      </c>
      <c r="E16" s="188" t="s">
        <v>311</v>
      </c>
      <c r="F16" s="12"/>
      <c r="G16" s="11"/>
      <c r="H16" s="13"/>
      <c r="I16" s="10"/>
      <c r="J16" s="10"/>
      <c r="K16" s="367">
        <v>15</v>
      </c>
      <c r="L16" s="372">
        <v>15</v>
      </c>
      <c r="M16" s="296">
        <v>20</v>
      </c>
      <c r="N16" s="296">
        <v>20</v>
      </c>
      <c r="O16" s="296">
        <v>20</v>
      </c>
      <c r="P16" s="296">
        <v>20</v>
      </c>
    </row>
    <row r="17" spans="1:18" s="1" customFormat="1" ht="54" customHeight="1" x14ac:dyDescent="0.2">
      <c r="A17" s="316" t="s">
        <v>172</v>
      </c>
      <c r="B17" s="201" t="s">
        <v>31</v>
      </c>
      <c r="C17" s="200" t="s">
        <v>191</v>
      </c>
      <c r="D17" s="151" t="s">
        <v>192</v>
      </c>
      <c r="E17" s="306" t="s">
        <v>337</v>
      </c>
      <c r="F17" s="149"/>
      <c r="G17" s="157"/>
      <c r="H17" s="151"/>
      <c r="I17" s="152"/>
      <c r="J17" s="152"/>
      <c r="K17" s="268">
        <f t="shared" ref="K17:P17" si="1">K18+K19</f>
        <v>13893.2</v>
      </c>
      <c r="L17" s="268">
        <f t="shared" si="1"/>
        <v>13712.3</v>
      </c>
      <c r="M17" s="268">
        <f t="shared" si="1"/>
        <v>13844.7</v>
      </c>
      <c r="N17" s="268">
        <f t="shared" si="1"/>
        <v>12781.4</v>
      </c>
      <c r="O17" s="268">
        <f t="shared" si="1"/>
        <v>13403.400000000001</v>
      </c>
      <c r="P17" s="268">
        <f t="shared" si="1"/>
        <v>13403.400000000001</v>
      </c>
    </row>
    <row r="18" spans="1:18" s="1" customFormat="1" ht="32.25" customHeight="1" x14ac:dyDescent="0.2">
      <c r="A18" s="317" t="s">
        <v>193</v>
      </c>
      <c r="B18" s="194" t="s">
        <v>195</v>
      </c>
      <c r="C18" s="117"/>
      <c r="D18" s="13" t="s">
        <v>140</v>
      </c>
      <c r="E18" s="304" t="s">
        <v>338</v>
      </c>
      <c r="F18" s="12"/>
      <c r="G18" s="11"/>
      <c r="H18" s="13"/>
      <c r="I18" s="10"/>
      <c r="J18" s="10"/>
      <c r="K18" s="351">
        <v>8237.7000000000007</v>
      </c>
      <c r="L18" s="288">
        <v>8088.5</v>
      </c>
      <c r="M18" s="280">
        <v>7925.7</v>
      </c>
      <c r="N18" s="354">
        <v>8092</v>
      </c>
      <c r="O18" s="354">
        <v>8469.2000000000007</v>
      </c>
      <c r="P18" s="354">
        <v>8469.2000000000007</v>
      </c>
    </row>
    <row r="19" spans="1:18" s="1" customFormat="1" ht="26.25" customHeight="1" x14ac:dyDescent="0.2">
      <c r="A19" s="317" t="s">
        <v>194</v>
      </c>
      <c r="B19" s="195" t="s">
        <v>196</v>
      </c>
      <c r="C19" s="119"/>
      <c r="D19" s="119" t="s">
        <v>120</v>
      </c>
      <c r="E19" s="12" t="s">
        <v>294</v>
      </c>
      <c r="F19" s="173"/>
      <c r="G19" s="174"/>
      <c r="H19" s="13"/>
      <c r="I19" s="10"/>
      <c r="J19" s="10"/>
      <c r="K19" s="351">
        <v>5655.5</v>
      </c>
      <c r="L19" s="288">
        <v>5623.8</v>
      </c>
      <c r="M19" s="280">
        <v>5919</v>
      </c>
      <c r="N19" s="297">
        <v>4689.3999999999996</v>
      </c>
      <c r="O19" s="355">
        <v>4934.2</v>
      </c>
      <c r="P19" s="355">
        <v>4934.2</v>
      </c>
    </row>
    <row r="20" spans="1:18" s="1" customFormat="1" ht="123.75" x14ac:dyDescent="0.2">
      <c r="A20" s="313" t="s">
        <v>197</v>
      </c>
      <c r="B20" s="199" t="s">
        <v>199</v>
      </c>
      <c r="C20" s="200" t="s">
        <v>198</v>
      </c>
      <c r="D20" s="151" t="s">
        <v>117</v>
      </c>
      <c r="E20" s="503" t="s">
        <v>310</v>
      </c>
      <c r="F20" s="149"/>
      <c r="G20" s="157"/>
      <c r="H20" s="151"/>
      <c r="I20" s="152"/>
      <c r="J20" s="152"/>
      <c r="K20" s="152">
        <v>693.4</v>
      </c>
      <c r="L20" s="158">
        <v>690</v>
      </c>
      <c r="M20" s="268"/>
      <c r="N20" s="205">
        <v>0</v>
      </c>
      <c r="O20" s="205">
        <v>0</v>
      </c>
      <c r="P20" s="205">
        <v>0</v>
      </c>
    </row>
    <row r="21" spans="1:18" s="1" customFormat="1" ht="60" x14ac:dyDescent="0.2">
      <c r="A21" s="318" t="s">
        <v>203</v>
      </c>
      <c r="B21" s="216" t="s">
        <v>95</v>
      </c>
      <c r="C21" s="217" t="s">
        <v>34</v>
      </c>
      <c r="D21" s="151" t="s">
        <v>221</v>
      </c>
      <c r="E21" s="218"/>
      <c r="F21" s="149"/>
      <c r="G21" s="157"/>
      <c r="H21" s="151"/>
      <c r="I21" s="152"/>
      <c r="J21" s="152"/>
      <c r="K21" s="268">
        <f t="shared" ref="K21" si="2">K22+K23+K24+K26</f>
        <v>22415.5</v>
      </c>
      <c r="L21" s="268">
        <f>L22+L23+L24+L26</f>
        <v>21968.400000000001</v>
      </c>
      <c r="M21" s="268">
        <f>M22+M23+M24+M26</f>
        <v>16090</v>
      </c>
      <c r="N21" s="268">
        <f>N22+N23+N24+N26+N25</f>
        <v>7800</v>
      </c>
      <c r="O21" s="268">
        <f>O22+O23+O24+O26+O25</f>
        <v>2800</v>
      </c>
      <c r="P21" s="268">
        <f>P22+P23+P24+P26+P25</f>
        <v>12800</v>
      </c>
    </row>
    <row r="22" spans="1:18" s="1" customFormat="1" ht="48" x14ac:dyDescent="0.2">
      <c r="A22" s="319" t="s">
        <v>230</v>
      </c>
      <c r="B22" s="281" t="s">
        <v>231</v>
      </c>
      <c r="C22" s="245"/>
      <c r="D22" s="212" t="s">
        <v>204</v>
      </c>
      <c r="E22" s="305" t="s">
        <v>295</v>
      </c>
      <c r="F22" s="36"/>
      <c r="G22" s="95"/>
      <c r="H22" s="212"/>
      <c r="I22" s="98"/>
      <c r="J22" s="98"/>
      <c r="K22" s="98">
        <v>200</v>
      </c>
      <c r="L22" s="19">
        <v>152.9</v>
      </c>
      <c r="M22" s="246">
        <v>200</v>
      </c>
      <c r="N22" s="192"/>
      <c r="O22" s="192"/>
      <c r="P22" s="192">
        <v>200</v>
      </c>
      <c r="Q22" s="215"/>
      <c r="R22" s="215"/>
    </row>
    <row r="23" spans="1:18" s="1" customFormat="1" ht="101.25" customHeight="1" x14ac:dyDescent="0.2">
      <c r="A23" s="319" t="s">
        <v>233</v>
      </c>
      <c r="B23" s="275" t="s">
        <v>234</v>
      </c>
      <c r="C23" s="245"/>
      <c r="D23" s="212" t="s">
        <v>232</v>
      </c>
      <c r="E23" s="305" t="s">
        <v>332</v>
      </c>
      <c r="F23" s="36"/>
      <c r="G23" s="95"/>
      <c r="H23" s="212"/>
      <c r="I23" s="98"/>
      <c r="J23" s="98"/>
      <c r="K23" s="98">
        <v>8980</v>
      </c>
      <c r="L23" s="19">
        <v>8719.6</v>
      </c>
      <c r="M23" s="371">
        <f>13100+2150</f>
        <v>15250</v>
      </c>
      <c r="N23" s="192">
        <v>1500</v>
      </c>
      <c r="O23" s="192">
        <v>1500</v>
      </c>
      <c r="P23" s="192">
        <v>1500</v>
      </c>
      <c r="Q23" s="215"/>
      <c r="R23" s="215"/>
    </row>
    <row r="24" spans="1:18" s="1" customFormat="1" ht="111" customHeight="1" x14ac:dyDescent="0.2">
      <c r="A24" s="319" t="s">
        <v>235</v>
      </c>
      <c r="B24" s="249" t="s">
        <v>236</v>
      </c>
      <c r="C24" s="245"/>
      <c r="D24" s="212" t="s">
        <v>232</v>
      </c>
      <c r="E24" s="305" t="s">
        <v>332</v>
      </c>
      <c r="F24" s="36"/>
      <c r="G24" s="95"/>
      <c r="H24" s="212"/>
      <c r="I24" s="98"/>
      <c r="J24" s="98"/>
      <c r="K24" s="98">
        <v>8235.5</v>
      </c>
      <c r="L24" s="19">
        <v>8095.9</v>
      </c>
      <c r="M24" s="246">
        <f>350+290</f>
        <v>640</v>
      </c>
      <c r="N24" s="356">
        <v>1300</v>
      </c>
      <c r="O24" s="356">
        <v>1300</v>
      </c>
      <c r="P24" s="192">
        <v>1300</v>
      </c>
    </row>
    <row r="25" spans="1:18" s="1" customFormat="1" ht="87.75" customHeight="1" x14ac:dyDescent="0.2">
      <c r="A25" s="319" t="s">
        <v>293</v>
      </c>
      <c r="B25" s="293" t="s">
        <v>244</v>
      </c>
      <c r="C25" s="245"/>
      <c r="D25" s="212" t="s">
        <v>232</v>
      </c>
      <c r="E25" s="305" t="s">
        <v>302</v>
      </c>
      <c r="F25" s="36"/>
      <c r="G25" s="95"/>
      <c r="H25" s="212"/>
      <c r="I25" s="98"/>
      <c r="J25" s="98"/>
      <c r="K25" s="98">
        <v>0</v>
      </c>
      <c r="L25" s="19">
        <v>0</v>
      </c>
      <c r="M25" s="246"/>
      <c r="N25" s="192">
        <v>5000</v>
      </c>
      <c r="O25" s="192"/>
      <c r="P25" s="192">
        <v>9800</v>
      </c>
    </row>
    <row r="26" spans="1:18" s="1" customFormat="1" ht="48" x14ac:dyDescent="0.2">
      <c r="A26" s="319" t="s">
        <v>237</v>
      </c>
      <c r="B26" s="249" t="s">
        <v>238</v>
      </c>
      <c r="C26" s="245"/>
      <c r="D26" s="212" t="s">
        <v>232</v>
      </c>
      <c r="E26" s="305" t="s">
        <v>296</v>
      </c>
      <c r="F26" s="36"/>
      <c r="G26" s="95"/>
      <c r="H26" s="212"/>
      <c r="I26" s="98"/>
      <c r="J26" s="98"/>
      <c r="K26" s="98">
        <v>5000</v>
      </c>
      <c r="L26" s="19">
        <v>5000</v>
      </c>
      <c r="M26" s="246"/>
      <c r="N26" s="192">
        <v>0</v>
      </c>
      <c r="O26" s="192">
        <v>0</v>
      </c>
      <c r="P26" s="192">
        <v>0</v>
      </c>
    </row>
    <row r="27" spans="1:18" s="1" customFormat="1" ht="228" x14ac:dyDescent="0.2">
      <c r="A27" s="318" t="s">
        <v>218</v>
      </c>
      <c r="B27" s="216" t="s">
        <v>219</v>
      </c>
      <c r="C27" s="234" t="s">
        <v>220</v>
      </c>
      <c r="D27" s="198" t="s">
        <v>118</v>
      </c>
      <c r="E27" s="218"/>
      <c r="F27" s="149"/>
      <c r="G27" s="157"/>
      <c r="H27" s="151"/>
      <c r="I27" s="152"/>
      <c r="J27" s="152"/>
      <c r="K27" s="268">
        <f t="shared" ref="K27:L27" si="3">K28+K29</f>
        <v>17395.100000000002</v>
      </c>
      <c r="L27" s="268">
        <f t="shared" si="3"/>
        <v>16727.400000000001</v>
      </c>
      <c r="M27" s="268">
        <f>M28+M29</f>
        <v>2840</v>
      </c>
      <c r="N27" s="268">
        <f>N28+N29</f>
        <v>1800</v>
      </c>
      <c r="O27" s="268">
        <f>O28+O29</f>
        <v>1800</v>
      </c>
      <c r="P27" s="268">
        <f>P28+P29</f>
        <v>1800</v>
      </c>
    </row>
    <row r="28" spans="1:18" s="1" customFormat="1" ht="81.75" customHeight="1" x14ac:dyDescent="0.2">
      <c r="A28" s="319" t="s">
        <v>239</v>
      </c>
      <c r="B28" s="275" t="s">
        <v>241</v>
      </c>
      <c r="C28" s="247"/>
      <c r="D28" s="235" t="s">
        <v>118</v>
      </c>
      <c r="E28" s="309" t="s">
        <v>300</v>
      </c>
      <c r="F28" s="36"/>
      <c r="G28" s="95"/>
      <c r="H28" s="212"/>
      <c r="I28" s="98"/>
      <c r="J28" s="98"/>
      <c r="K28" s="98">
        <v>16610.900000000001</v>
      </c>
      <c r="L28" s="19">
        <v>16161.9</v>
      </c>
      <c r="M28" s="246">
        <v>2800</v>
      </c>
      <c r="N28" s="354">
        <v>1800</v>
      </c>
      <c r="O28" s="354">
        <v>1800</v>
      </c>
      <c r="P28" s="354">
        <v>1800</v>
      </c>
    </row>
    <row r="29" spans="1:18" s="1" customFormat="1" ht="87" customHeight="1" x14ac:dyDescent="0.2">
      <c r="A29" s="319" t="s">
        <v>240</v>
      </c>
      <c r="B29" s="275" t="s">
        <v>242</v>
      </c>
      <c r="C29" s="247"/>
      <c r="D29" s="248" t="s">
        <v>118</v>
      </c>
      <c r="E29" s="309" t="s">
        <v>300</v>
      </c>
      <c r="F29" s="36"/>
      <c r="G29" s="95"/>
      <c r="H29" s="212"/>
      <c r="I29" s="98"/>
      <c r="J29" s="98"/>
      <c r="K29" s="98">
        <v>784.2</v>
      </c>
      <c r="L29" s="19">
        <v>565.5</v>
      </c>
      <c r="M29" s="246">
        <v>40</v>
      </c>
      <c r="N29" s="192"/>
      <c r="O29" s="300">
        <v>0</v>
      </c>
      <c r="P29" s="300">
        <v>0</v>
      </c>
    </row>
    <row r="30" spans="1:18" s="1" customFormat="1" ht="73.5" customHeight="1" x14ac:dyDescent="0.2">
      <c r="A30" s="318" t="s">
        <v>38</v>
      </c>
      <c r="B30" s="216" t="s">
        <v>205</v>
      </c>
      <c r="C30" s="220" t="s">
        <v>150</v>
      </c>
      <c r="D30" s="221" t="s">
        <v>119</v>
      </c>
      <c r="E30" s="208"/>
      <c r="F30" s="149"/>
      <c r="G30" s="157"/>
      <c r="H30" s="151"/>
      <c r="I30" s="152"/>
      <c r="J30" s="152"/>
      <c r="K30" s="268">
        <f t="shared" ref="K30:L30" si="4">K31</f>
        <v>7240.4</v>
      </c>
      <c r="L30" s="268">
        <f t="shared" si="4"/>
        <v>7240.4</v>
      </c>
      <c r="M30" s="268">
        <f>M31</f>
        <v>0</v>
      </c>
      <c r="N30" s="268">
        <f t="shared" ref="N30:P30" si="5">N31</f>
        <v>0</v>
      </c>
      <c r="O30" s="268">
        <f t="shared" si="5"/>
        <v>0</v>
      </c>
      <c r="P30" s="268">
        <f t="shared" si="5"/>
        <v>0</v>
      </c>
    </row>
    <row r="31" spans="1:18" s="1" customFormat="1" ht="53.25" customHeight="1" x14ac:dyDescent="0.2">
      <c r="A31" s="319" t="s">
        <v>255</v>
      </c>
      <c r="B31" s="281" t="s">
        <v>254</v>
      </c>
      <c r="C31" s="219"/>
      <c r="D31" s="197" t="s">
        <v>119</v>
      </c>
      <c r="E31" s="211" t="s">
        <v>331</v>
      </c>
      <c r="F31" s="36"/>
      <c r="G31" s="95"/>
      <c r="H31" s="212"/>
      <c r="I31" s="98"/>
      <c r="J31" s="98"/>
      <c r="K31" s="98">
        <v>7240.4</v>
      </c>
      <c r="L31" s="19">
        <v>7240.4</v>
      </c>
      <c r="M31" s="246"/>
      <c r="N31" s="192">
        <v>0</v>
      </c>
      <c r="O31" s="300">
        <v>0</v>
      </c>
      <c r="P31" s="300">
        <v>0</v>
      </c>
    </row>
    <row r="32" spans="1:18" s="1" customFormat="1" ht="55.5" customHeight="1" x14ac:dyDescent="0.2">
      <c r="A32" s="318" t="s">
        <v>45</v>
      </c>
      <c r="B32" s="301" t="s">
        <v>207</v>
      </c>
      <c r="C32" s="220" t="s">
        <v>206</v>
      </c>
      <c r="D32" s="221" t="s">
        <v>222</v>
      </c>
      <c r="E32" s="208" t="s">
        <v>297</v>
      </c>
      <c r="F32" s="149"/>
      <c r="G32" s="157"/>
      <c r="H32" s="151"/>
      <c r="I32" s="152"/>
      <c r="J32" s="152"/>
      <c r="K32" s="152">
        <f t="shared" ref="K32:P32" si="6">K33+K34+K35</f>
        <v>9747.1999999999989</v>
      </c>
      <c r="L32" s="158">
        <f t="shared" si="6"/>
        <v>9645.5999999999985</v>
      </c>
      <c r="M32" s="268">
        <f t="shared" si="6"/>
        <v>10440.4</v>
      </c>
      <c r="N32" s="268">
        <f t="shared" si="6"/>
        <v>9512.7000000000007</v>
      </c>
      <c r="O32" s="268">
        <f t="shared" si="6"/>
        <v>12800</v>
      </c>
      <c r="P32" s="268">
        <f t="shared" si="6"/>
        <v>12755</v>
      </c>
    </row>
    <row r="33" spans="1:16" s="1" customFormat="1" ht="63.75" x14ac:dyDescent="0.2">
      <c r="A33" s="319" t="s">
        <v>210</v>
      </c>
      <c r="B33" s="260" t="s">
        <v>256</v>
      </c>
      <c r="C33" s="197"/>
      <c r="D33" s="197" t="s">
        <v>140</v>
      </c>
      <c r="E33" s="261" t="s">
        <v>211</v>
      </c>
      <c r="F33" s="36"/>
      <c r="G33" s="95"/>
      <c r="H33" s="212"/>
      <c r="I33" s="98"/>
      <c r="J33" s="98"/>
      <c r="K33" s="98">
        <f>193.4+620-15</f>
        <v>798.4</v>
      </c>
      <c r="L33" s="19">
        <v>696.8</v>
      </c>
      <c r="M33" s="246">
        <v>430</v>
      </c>
      <c r="N33" s="354">
        <f>708.7+45</f>
        <v>753.7</v>
      </c>
      <c r="O33" s="354">
        <f>45+2630</f>
        <v>2675</v>
      </c>
      <c r="P33" s="354">
        <v>2630</v>
      </c>
    </row>
    <row r="34" spans="1:16" s="1" customFormat="1" ht="122.25" customHeight="1" x14ac:dyDescent="0.2">
      <c r="A34" s="320" t="s">
        <v>223</v>
      </c>
      <c r="B34" s="196" t="s">
        <v>225</v>
      </c>
      <c r="C34" s="222"/>
      <c r="D34" s="222" t="s">
        <v>224</v>
      </c>
      <c r="E34" s="308" t="s">
        <v>298</v>
      </c>
      <c r="F34" s="183"/>
      <c r="G34" s="181"/>
      <c r="H34" s="212"/>
      <c r="I34" s="98"/>
      <c r="J34" s="98"/>
      <c r="K34" s="360">
        <v>8948.7999999999993</v>
      </c>
      <c r="L34" s="288">
        <f>8596+352.8</f>
        <v>8948.7999999999993</v>
      </c>
      <c r="M34" s="280">
        <v>8010.4</v>
      </c>
      <c r="N34" s="297">
        <v>7184</v>
      </c>
      <c r="O34" s="355">
        <v>8550</v>
      </c>
      <c r="P34" s="355">
        <v>8450</v>
      </c>
    </row>
    <row r="35" spans="1:16" s="1" customFormat="1" ht="61.5" customHeight="1" x14ac:dyDescent="0.2">
      <c r="A35" s="320" t="s">
        <v>316</v>
      </c>
      <c r="B35" s="264" t="s">
        <v>317</v>
      </c>
      <c r="C35" s="222"/>
      <c r="D35" s="222"/>
      <c r="E35" s="308"/>
      <c r="F35" s="329"/>
      <c r="G35" s="333"/>
      <c r="H35" s="212"/>
      <c r="I35" s="98"/>
      <c r="J35" s="98"/>
      <c r="K35" s="360"/>
      <c r="L35" s="331"/>
      <c r="M35" s="370">
        <v>2000</v>
      </c>
      <c r="N35" s="355">
        <v>1575</v>
      </c>
      <c r="O35" s="355">
        <v>1575</v>
      </c>
      <c r="P35" s="355">
        <v>1675</v>
      </c>
    </row>
    <row r="36" spans="1:16" s="1" customFormat="1" ht="63.75" customHeight="1" x14ac:dyDescent="0.2">
      <c r="A36" s="313" t="s">
        <v>48</v>
      </c>
      <c r="B36" s="239" t="s">
        <v>226</v>
      </c>
      <c r="C36" s="236" t="s">
        <v>152</v>
      </c>
      <c r="D36" s="237" t="s">
        <v>121</v>
      </c>
      <c r="E36" s="238"/>
      <c r="F36" s="213"/>
      <c r="G36" s="214"/>
      <c r="H36" s="151"/>
      <c r="I36" s="152"/>
      <c r="J36" s="152"/>
      <c r="K36" s="368">
        <f t="shared" ref="K36:L36" si="7">K37</f>
        <v>859</v>
      </c>
      <c r="L36" s="368">
        <f t="shared" si="7"/>
        <v>859</v>
      </c>
      <c r="M36" s="269">
        <f>M37</f>
        <v>1116.5</v>
      </c>
      <c r="N36" s="335">
        <f>N37</f>
        <v>613</v>
      </c>
      <c r="O36" s="290">
        <f t="shared" ref="O36:P36" si="8">O37</f>
        <v>615</v>
      </c>
      <c r="P36" s="290">
        <f t="shared" si="8"/>
        <v>615</v>
      </c>
    </row>
    <row r="37" spans="1:16" s="1" customFormat="1" ht="81.75" customHeight="1" x14ac:dyDescent="0.2">
      <c r="A37" s="320" t="s">
        <v>227</v>
      </c>
      <c r="B37" s="196" t="s">
        <v>228</v>
      </c>
      <c r="C37" s="222"/>
      <c r="D37" s="222" t="s">
        <v>121</v>
      </c>
      <c r="E37" s="223" t="s">
        <v>299</v>
      </c>
      <c r="F37" s="183"/>
      <c r="G37" s="181"/>
      <c r="H37" s="212"/>
      <c r="I37" s="98"/>
      <c r="J37" s="98"/>
      <c r="K37" s="360">
        <v>859</v>
      </c>
      <c r="L37" s="178">
        <v>859</v>
      </c>
      <c r="M37" s="280">
        <v>1116.5</v>
      </c>
      <c r="N37" s="355">
        <v>613</v>
      </c>
      <c r="O37" s="355">
        <v>615</v>
      </c>
      <c r="P37" s="355">
        <v>615</v>
      </c>
    </row>
    <row r="38" spans="1:16" s="1" customFormat="1" ht="56.25" customHeight="1" x14ac:dyDescent="0.2">
      <c r="A38" s="313" t="s">
        <v>50</v>
      </c>
      <c r="B38" s="262" t="s">
        <v>51</v>
      </c>
      <c r="C38" s="236" t="s">
        <v>153</v>
      </c>
      <c r="D38" s="237" t="s">
        <v>122</v>
      </c>
      <c r="E38" s="306"/>
      <c r="F38" s="213"/>
      <c r="G38" s="214"/>
      <c r="H38" s="151"/>
      <c r="I38" s="152"/>
      <c r="J38" s="152"/>
      <c r="K38" s="368">
        <f t="shared" ref="K38:L38" si="9">K39</f>
        <v>6350</v>
      </c>
      <c r="L38" s="368">
        <f t="shared" si="9"/>
        <v>5909.8</v>
      </c>
      <c r="M38" s="269">
        <f>M39</f>
        <v>6899</v>
      </c>
      <c r="N38" s="290">
        <f t="shared" ref="N38:P38" si="10">N39</f>
        <v>4400</v>
      </c>
      <c r="O38" s="290">
        <f t="shared" si="10"/>
        <v>4400</v>
      </c>
      <c r="P38" s="290">
        <f t="shared" si="10"/>
        <v>2850</v>
      </c>
    </row>
    <row r="39" spans="1:16" s="1" customFormat="1" ht="82.5" customHeight="1" thickBot="1" x14ac:dyDescent="0.25">
      <c r="A39" s="321" t="s">
        <v>258</v>
      </c>
      <c r="B39" s="275" t="s">
        <v>257</v>
      </c>
      <c r="C39" s="231"/>
      <c r="D39" s="222" t="s">
        <v>122</v>
      </c>
      <c r="E39" s="309" t="s">
        <v>300</v>
      </c>
      <c r="F39" s="183"/>
      <c r="G39" s="181"/>
      <c r="H39" s="212"/>
      <c r="I39" s="98"/>
      <c r="J39" s="98"/>
      <c r="K39" s="360">
        <v>6350</v>
      </c>
      <c r="L39" s="288">
        <v>5909.8</v>
      </c>
      <c r="M39" s="280">
        <v>6899</v>
      </c>
      <c r="N39" s="297">
        <v>4400</v>
      </c>
      <c r="O39" s="355">
        <v>4400</v>
      </c>
      <c r="P39" s="355">
        <v>2850</v>
      </c>
    </row>
    <row r="40" spans="1:16" s="1" customFormat="1" ht="33.75" customHeight="1" x14ac:dyDescent="0.2">
      <c r="A40" s="460" t="s">
        <v>212</v>
      </c>
      <c r="B40" s="469" t="s">
        <v>93</v>
      </c>
      <c r="C40" s="465" t="s">
        <v>154</v>
      </c>
      <c r="D40" s="467" t="s">
        <v>122</v>
      </c>
      <c r="E40" s="224"/>
      <c r="F40" s="457"/>
      <c r="G40" s="463"/>
      <c r="H40" s="151"/>
      <c r="I40" s="152"/>
      <c r="J40" s="152"/>
      <c r="K40" s="499">
        <f t="shared" ref="K40:P40" si="11">K42+K43</f>
        <v>32945</v>
      </c>
      <c r="L40" s="499">
        <f t="shared" si="11"/>
        <v>32248.5</v>
      </c>
      <c r="M40" s="496">
        <f t="shared" si="11"/>
        <v>19357</v>
      </c>
      <c r="N40" s="496">
        <f t="shared" si="11"/>
        <v>7640</v>
      </c>
      <c r="O40" s="496">
        <f t="shared" si="11"/>
        <v>8240</v>
      </c>
      <c r="P40" s="496">
        <f t="shared" si="11"/>
        <v>9790</v>
      </c>
    </row>
    <row r="41" spans="1:16" s="1" customFormat="1" ht="246" customHeight="1" thickBot="1" x14ac:dyDescent="0.25">
      <c r="A41" s="462"/>
      <c r="B41" s="470"/>
      <c r="C41" s="466"/>
      <c r="D41" s="468"/>
      <c r="E41" s="225"/>
      <c r="F41" s="459"/>
      <c r="G41" s="464"/>
      <c r="H41" s="151"/>
      <c r="I41" s="152"/>
      <c r="J41" s="152"/>
      <c r="K41" s="500"/>
      <c r="L41" s="500"/>
      <c r="M41" s="498"/>
      <c r="N41" s="498"/>
      <c r="O41" s="498"/>
      <c r="P41" s="498"/>
    </row>
    <row r="42" spans="1:16" s="1" customFormat="1" ht="69" customHeight="1" x14ac:dyDescent="0.2">
      <c r="A42" s="319" t="s">
        <v>259</v>
      </c>
      <c r="B42" s="249" t="s">
        <v>260</v>
      </c>
      <c r="C42" s="263"/>
      <c r="D42" s="257" t="s">
        <v>122</v>
      </c>
      <c r="E42" s="309" t="s">
        <v>300</v>
      </c>
      <c r="F42" s="184"/>
      <c r="G42" s="182"/>
      <c r="H42" s="212"/>
      <c r="I42" s="98"/>
      <c r="J42" s="98"/>
      <c r="K42" s="258">
        <v>7040</v>
      </c>
      <c r="L42" s="289">
        <v>7034.8</v>
      </c>
      <c r="M42" s="259">
        <v>9070</v>
      </c>
      <c r="N42" s="296">
        <v>6740</v>
      </c>
      <c r="O42" s="296">
        <v>7340</v>
      </c>
      <c r="P42" s="296">
        <v>7340</v>
      </c>
    </row>
    <row r="43" spans="1:16" s="1" customFormat="1" ht="69" customHeight="1" thickBot="1" x14ac:dyDescent="0.25">
      <c r="A43" s="319" t="s">
        <v>261</v>
      </c>
      <c r="B43" s="249" t="s">
        <v>262</v>
      </c>
      <c r="C43" s="263"/>
      <c r="D43" s="257" t="s">
        <v>122</v>
      </c>
      <c r="E43" s="309" t="s">
        <v>300</v>
      </c>
      <c r="F43" s="184"/>
      <c r="G43" s="182"/>
      <c r="H43" s="212"/>
      <c r="I43" s="98"/>
      <c r="J43" s="98"/>
      <c r="K43" s="258">
        <v>25905</v>
      </c>
      <c r="L43" s="289">
        <v>25213.7</v>
      </c>
      <c r="M43" s="259">
        <v>10287</v>
      </c>
      <c r="N43" s="296">
        <v>900</v>
      </c>
      <c r="O43" s="296">
        <v>900</v>
      </c>
      <c r="P43" s="296">
        <v>2450</v>
      </c>
    </row>
    <row r="44" spans="1:16" s="1" customFormat="1" ht="22.5" customHeight="1" x14ac:dyDescent="0.2">
      <c r="A44" s="460" t="s">
        <v>56</v>
      </c>
      <c r="B44" s="471" t="s">
        <v>99</v>
      </c>
      <c r="C44" s="451" t="s">
        <v>155</v>
      </c>
      <c r="D44" s="454" t="s">
        <v>123</v>
      </c>
      <c r="E44" s="457"/>
      <c r="F44" s="457"/>
      <c r="G44" s="463"/>
      <c r="H44" s="151"/>
      <c r="I44" s="152"/>
      <c r="J44" s="152"/>
      <c r="K44" s="496">
        <f>K49+K50+K51+K52+K53+K54+K55</f>
        <v>4922.8</v>
      </c>
      <c r="L44" s="496">
        <f>L49+L50+L51+L52+L53+L54+L55</f>
        <v>2084.3000000000002</v>
      </c>
      <c r="M44" s="496">
        <f>M49+M50+M51+M52+M53+M54+M55</f>
        <v>18060</v>
      </c>
      <c r="N44" s="496">
        <f>N49+N50+N51+N52+N53+N54+N55</f>
        <v>7840</v>
      </c>
      <c r="O44" s="496">
        <f t="shared" ref="O44:P44" si="12">O49+O50+O52+O53+O54+O55</f>
        <v>12550</v>
      </c>
      <c r="P44" s="496">
        <f t="shared" si="12"/>
        <v>2750</v>
      </c>
    </row>
    <row r="45" spans="1:16" s="1" customFormat="1" x14ac:dyDescent="0.2">
      <c r="A45" s="461"/>
      <c r="B45" s="472"/>
      <c r="C45" s="452"/>
      <c r="D45" s="455"/>
      <c r="E45" s="458"/>
      <c r="F45" s="458"/>
      <c r="G45" s="474"/>
      <c r="H45" s="151"/>
      <c r="I45" s="152"/>
      <c r="J45" s="152"/>
      <c r="K45" s="497"/>
      <c r="L45" s="497"/>
      <c r="M45" s="497"/>
      <c r="N45" s="497"/>
      <c r="O45" s="497"/>
      <c r="P45" s="497"/>
    </row>
    <row r="46" spans="1:16" s="1" customFormat="1" x14ac:dyDescent="0.2">
      <c r="A46" s="461"/>
      <c r="B46" s="472"/>
      <c r="C46" s="452"/>
      <c r="D46" s="455"/>
      <c r="E46" s="458"/>
      <c r="F46" s="458"/>
      <c r="G46" s="474"/>
      <c r="H46" s="151"/>
      <c r="I46" s="152"/>
      <c r="J46" s="152"/>
      <c r="K46" s="497"/>
      <c r="L46" s="497"/>
      <c r="M46" s="497"/>
      <c r="N46" s="497"/>
      <c r="O46" s="497"/>
      <c r="P46" s="497"/>
    </row>
    <row r="47" spans="1:16" s="1" customFormat="1" x14ac:dyDescent="0.2">
      <c r="A47" s="461"/>
      <c r="B47" s="472"/>
      <c r="C47" s="452"/>
      <c r="D47" s="455"/>
      <c r="E47" s="458"/>
      <c r="F47" s="458"/>
      <c r="G47" s="474"/>
      <c r="H47" s="151"/>
      <c r="I47" s="152"/>
      <c r="J47" s="152"/>
      <c r="K47" s="497"/>
      <c r="L47" s="497"/>
      <c r="M47" s="497"/>
      <c r="N47" s="497"/>
      <c r="O47" s="497"/>
      <c r="P47" s="497"/>
    </row>
    <row r="48" spans="1:16" s="1" customFormat="1" ht="180.75" customHeight="1" x14ac:dyDescent="0.2">
      <c r="A48" s="462"/>
      <c r="B48" s="473"/>
      <c r="C48" s="453"/>
      <c r="D48" s="456"/>
      <c r="E48" s="459"/>
      <c r="F48" s="459"/>
      <c r="G48" s="464"/>
      <c r="H48" s="151"/>
      <c r="I48" s="152"/>
      <c r="J48" s="152"/>
      <c r="K48" s="498"/>
      <c r="L48" s="498"/>
      <c r="M48" s="498"/>
      <c r="N48" s="498"/>
      <c r="O48" s="498"/>
      <c r="P48" s="498"/>
    </row>
    <row r="49" spans="1:17" s="215" customFormat="1" ht="107.25" customHeight="1" x14ac:dyDescent="0.2">
      <c r="A49" s="319" t="s">
        <v>243</v>
      </c>
      <c r="B49" s="275" t="s">
        <v>244</v>
      </c>
      <c r="C49" s="255"/>
      <c r="D49" s="256" t="s">
        <v>123</v>
      </c>
      <c r="E49" s="305" t="s">
        <v>302</v>
      </c>
      <c r="F49" s="184"/>
      <c r="G49" s="182"/>
      <c r="H49" s="257"/>
      <c r="I49" s="258"/>
      <c r="J49" s="258"/>
      <c r="K49" s="258">
        <v>3202.1</v>
      </c>
      <c r="L49" s="179">
        <v>1233.9000000000001</v>
      </c>
      <c r="M49" s="259">
        <v>2960</v>
      </c>
      <c r="N49" s="296">
        <v>1270</v>
      </c>
      <c r="O49" s="296">
        <v>9800</v>
      </c>
      <c r="P49" s="298">
        <v>0</v>
      </c>
    </row>
    <row r="50" spans="1:17" s="215" customFormat="1" ht="50.25" customHeight="1" x14ac:dyDescent="0.2">
      <c r="A50" s="319" t="s">
        <v>245</v>
      </c>
      <c r="B50" s="274" t="s">
        <v>246</v>
      </c>
      <c r="C50" s="255"/>
      <c r="D50" s="256" t="s">
        <v>123</v>
      </c>
      <c r="E50" s="305" t="s">
        <v>303</v>
      </c>
      <c r="F50" s="184"/>
      <c r="G50" s="182"/>
      <c r="H50" s="257"/>
      <c r="I50" s="258"/>
      <c r="J50" s="258"/>
      <c r="K50" s="258">
        <v>969.7</v>
      </c>
      <c r="L50" s="179">
        <v>99.4</v>
      </c>
      <c r="M50" s="259">
        <v>3000</v>
      </c>
      <c r="N50" s="296">
        <v>0</v>
      </c>
      <c r="O50" s="296">
        <v>0</v>
      </c>
      <c r="P50" s="298">
        <v>0</v>
      </c>
    </row>
    <row r="51" spans="1:17" s="215" customFormat="1" ht="56.25" customHeight="1" x14ac:dyDescent="0.2">
      <c r="A51" s="319" t="s">
        <v>315</v>
      </c>
      <c r="B51" s="343" t="s">
        <v>236</v>
      </c>
      <c r="C51" s="255"/>
      <c r="D51" s="256" t="s">
        <v>123</v>
      </c>
      <c r="E51" s="305"/>
      <c r="F51" s="330"/>
      <c r="G51" s="334"/>
      <c r="H51" s="257"/>
      <c r="I51" s="258"/>
      <c r="J51" s="258"/>
      <c r="K51" s="258">
        <v>0</v>
      </c>
      <c r="L51" s="332">
        <v>0</v>
      </c>
      <c r="M51" s="259">
        <v>5250</v>
      </c>
      <c r="N51" s="296">
        <v>0</v>
      </c>
      <c r="O51" s="296">
        <v>0</v>
      </c>
      <c r="P51" s="298">
        <v>0</v>
      </c>
    </row>
    <row r="52" spans="1:17" s="215" customFormat="1" ht="84" customHeight="1" x14ac:dyDescent="0.2">
      <c r="A52" s="319" t="s">
        <v>247</v>
      </c>
      <c r="B52" s="274" t="s">
        <v>248</v>
      </c>
      <c r="C52" s="255"/>
      <c r="D52" s="256" t="s">
        <v>123</v>
      </c>
      <c r="E52" s="309" t="s">
        <v>304</v>
      </c>
      <c r="F52" s="184"/>
      <c r="G52" s="182"/>
      <c r="H52" s="257"/>
      <c r="I52" s="258"/>
      <c r="J52" s="258"/>
      <c r="K52" s="258">
        <v>0</v>
      </c>
      <c r="L52" s="179">
        <v>0</v>
      </c>
      <c r="M52" s="259">
        <v>2800</v>
      </c>
      <c r="N52" s="296">
        <v>2300</v>
      </c>
      <c r="O52" s="296">
        <v>1200</v>
      </c>
      <c r="P52" s="296">
        <v>1200</v>
      </c>
    </row>
    <row r="53" spans="1:17" s="215" customFormat="1" ht="41.25" customHeight="1" x14ac:dyDescent="0.2">
      <c r="A53" s="319" t="s">
        <v>249</v>
      </c>
      <c r="B53" s="292" t="s">
        <v>250</v>
      </c>
      <c r="C53" s="255"/>
      <c r="D53" s="256" t="s">
        <v>123</v>
      </c>
      <c r="E53" s="305" t="s">
        <v>305</v>
      </c>
      <c r="F53" s="184"/>
      <c r="G53" s="182"/>
      <c r="H53" s="257"/>
      <c r="I53" s="258"/>
      <c r="J53" s="258"/>
      <c r="K53" s="258">
        <v>117</v>
      </c>
      <c r="L53" s="179">
        <v>117</v>
      </c>
      <c r="M53" s="259">
        <v>1500</v>
      </c>
      <c r="N53" s="296">
        <v>1400</v>
      </c>
      <c r="O53" s="296">
        <v>350</v>
      </c>
      <c r="P53" s="296">
        <v>350</v>
      </c>
    </row>
    <row r="54" spans="1:17" s="215" customFormat="1" ht="35.25" customHeight="1" x14ac:dyDescent="0.2">
      <c r="A54" s="319" t="s">
        <v>251</v>
      </c>
      <c r="B54" s="249" t="s">
        <v>301</v>
      </c>
      <c r="C54" s="255"/>
      <c r="D54" s="256" t="s">
        <v>123</v>
      </c>
      <c r="E54" s="309" t="s">
        <v>305</v>
      </c>
      <c r="F54" s="184"/>
      <c r="G54" s="182"/>
      <c r="H54" s="257"/>
      <c r="I54" s="258"/>
      <c r="J54" s="258"/>
      <c r="K54" s="258">
        <v>634</v>
      </c>
      <c r="L54" s="179">
        <v>634</v>
      </c>
      <c r="M54" s="259">
        <v>850</v>
      </c>
      <c r="N54" s="296">
        <v>250</v>
      </c>
      <c r="O54" s="296">
        <v>0</v>
      </c>
      <c r="P54" s="296">
        <v>0</v>
      </c>
    </row>
    <row r="55" spans="1:17" s="215" customFormat="1" ht="48.75" customHeight="1" x14ac:dyDescent="0.2">
      <c r="A55" s="319" t="s">
        <v>252</v>
      </c>
      <c r="B55" s="275" t="s">
        <v>253</v>
      </c>
      <c r="C55" s="255"/>
      <c r="D55" s="256" t="s">
        <v>123</v>
      </c>
      <c r="E55" s="305" t="s">
        <v>305</v>
      </c>
      <c r="F55" s="184"/>
      <c r="G55" s="182"/>
      <c r="H55" s="257"/>
      <c r="I55" s="258"/>
      <c r="J55" s="258"/>
      <c r="K55" s="258">
        <v>0</v>
      </c>
      <c r="L55" s="179">
        <v>0</v>
      </c>
      <c r="M55" s="259">
        <v>1700</v>
      </c>
      <c r="N55" s="296">
        <v>2620</v>
      </c>
      <c r="O55" s="296">
        <v>1200</v>
      </c>
      <c r="P55" s="296">
        <v>1200</v>
      </c>
    </row>
    <row r="56" spans="1:17" s="215" customFormat="1" ht="72.75" customHeight="1" x14ac:dyDescent="0.2">
      <c r="A56" s="318" t="s">
        <v>281</v>
      </c>
      <c r="B56" s="272" t="s">
        <v>282</v>
      </c>
      <c r="C56" s="251" t="s">
        <v>283</v>
      </c>
      <c r="D56" s="252" t="s">
        <v>288</v>
      </c>
      <c r="E56" s="209"/>
      <c r="F56" s="209"/>
      <c r="G56" s="150"/>
      <c r="H56" s="253"/>
      <c r="I56" s="240"/>
      <c r="J56" s="240"/>
      <c r="K56" s="369">
        <f>K57+K58+K59+K60</f>
        <v>5193</v>
      </c>
      <c r="L56" s="369">
        <f>L57+L58+L59+L60</f>
        <v>2932.7200000000003</v>
      </c>
      <c r="M56" s="254">
        <f>M57+M58+M59+M60</f>
        <v>2393</v>
      </c>
      <c r="N56" s="336">
        <f>N57+N58+N59+N60</f>
        <v>2293</v>
      </c>
      <c r="O56" s="336">
        <f>O57+O58+O59+O60</f>
        <v>1383</v>
      </c>
      <c r="P56" s="291">
        <f t="shared" ref="P56" si="13">P57+P58+P59+P60</f>
        <v>883</v>
      </c>
    </row>
    <row r="57" spans="1:17" s="215" customFormat="1" ht="99.75" customHeight="1" x14ac:dyDescent="0.2">
      <c r="A57" s="319" t="s">
        <v>285</v>
      </c>
      <c r="B57" s="265" t="s">
        <v>284</v>
      </c>
      <c r="C57" s="255"/>
      <c r="D57" s="256" t="s">
        <v>120</v>
      </c>
      <c r="E57" s="309" t="s">
        <v>335</v>
      </c>
      <c r="F57" s="184"/>
      <c r="G57" s="182"/>
      <c r="H57" s="257"/>
      <c r="I57" s="258"/>
      <c r="J57" s="258"/>
      <c r="K57" s="258">
        <v>3660</v>
      </c>
      <c r="L57" s="179">
        <f>2045.5+30.52</f>
        <v>2076.02</v>
      </c>
      <c r="M57" s="259">
        <v>1260</v>
      </c>
      <c r="N57" s="296">
        <v>1260</v>
      </c>
      <c r="O57" s="296">
        <v>850</v>
      </c>
      <c r="P57" s="298">
        <v>883</v>
      </c>
    </row>
    <row r="58" spans="1:17" s="215" customFormat="1" ht="38.25" customHeight="1" x14ac:dyDescent="0.2">
      <c r="A58" s="319" t="s">
        <v>287</v>
      </c>
      <c r="B58" s="273" t="s">
        <v>286</v>
      </c>
      <c r="C58" s="255"/>
      <c r="D58" s="256" t="s">
        <v>120</v>
      </c>
      <c r="E58" s="305" t="s">
        <v>306</v>
      </c>
      <c r="F58" s="184"/>
      <c r="G58" s="182"/>
      <c r="H58" s="257"/>
      <c r="I58" s="258"/>
      <c r="J58" s="258"/>
      <c r="K58" s="258">
        <v>333</v>
      </c>
      <c r="L58" s="179">
        <v>294.39999999999998</v>
      </c>
      <c r="M58" s="259">
        <f>33+100</f>
        <v>133</v>
      </c>
      <c r="N58" s="259">
        <f t="shared" ref="N58" si="14">33+100</f>
        <v>133</v>
      </c>
      <c r="O58" s="259">
        <v>33</v>
      </c>
      <c r="P58" s="298">
        <v>0</v>
      </c>
    </row>
    <row r="59" spans="1:17" s="215" customFormat="1" ht="42.75" customHeight="1" x14ac:dyDescent="0.2">
      <c r="A59" s="319" t="s">
        <v>290</v>
      </c>
      <c r="B59" s="265" t="s">
        <v>284</v>
      </c>
      <c r="C59" s="255"/>
      <c r="D59" s="256" t="s">
        <v>289</v>
      </c>
      <c r="E59" s="305" t="s">
        <v>306</v>
      </c>
      <c r="F59" s="184"/>
      <c r="G59" s="182"/>
      <c r="H59" s="257"/>
      <c r="I59" s="258"/>
      <c r="J59" s="258"/>
      <c r="K59" s="258">
        <v>500</v>
      </c>
      <c r="L59" s="179">
        <v>0</v>
      </c>
      <c r="M59" s="259"/>
      <c r="N59" s="296">
        <v>0</v>
      </c>
      <c r="O59" s="296">
        <v>0</v>
      </c>
      <c r="P59" s="298">
        <v>0</v>
      </c>
    </row>
    <row r="60" spans="1:17" s="215" customFormat="1" ht="40.5" customHeight="1" x14ac:dyDescent="0.2">
      <c r="A60" s="319" t="s">
        <v>291</v>
      </c>
      <c r="B60" s="273" t="s">
        <v>286</v>
      </c>
      <c r="C60" s="255"/>
      <c r="D60" s="256" t="s">
        <v>289</v>
      </c>
      <c r="E60" s="305" t="s">
        <v>306</v>
      </c>
      <c r="F60" s="184"/>
      <c r="G60" s="182"/>
      <c r="H60" s="257"/>
      <c r="I60" s="258"/>
      <c r="J60" s="258"/>
      <c r="K60" s="258">
        <v>700</v>
      </c>
      <c r="L60" s="179">
        <v>562.29999999999995</v>
      </c>
      <c r="M60" s="259">
        <v>1000</v>
      </c>
      <c r="N60" s="296">
        <v>900</v>
      </c>
      <c r="O60" s="296">
        <v>500</v>
      </c>
      <c r="P60" s="298">
        <v>0</v>
      </c>
    </row>
    <row r="61" spans="1:17" s="1" customFormat="1" ht="86.25" customHeight="1" x14ac:dyDescent="0.2">
      <c r="A61" s="318" t="s">
        <v>60</v>
      </c>
      <c r="B61" s="250" t="s">
        <v>94</v>
      </c>
      <c r="C61" s="251" t="s">
        <v>156</v>
      </c>
      <c r="D61" s="252" t="s">
        <v>124</v>
      </c>
      <c r="E61" s="306" t="s">
        <v>299</v>
      </c>
      <c r="F61" s="209"/>
      <c r="G61" s="150"/>
      <c r="H61" s="253"/>
      <c r="I61" s="240"/>
      <c r="J61" s="240"/>
      <c r="K61" s="369">
        <f t="shared" ref="K61:L61" si="15">K62+K63+K64</f>
        <v>831</v>
      </c>
      <c r="L61" s="369">
        <f t="shared" si="15"/>
        <v>825.6</v>
      </c>
      <c r="M61" s="254">
        <f>M62+M63+M64</f>
        <v>1144.5</v>
      </c>
      <c r="N61" s="336">
        <f>N62+N63+N64</f>
        <v>831</v>
      </c>
      <c r="O61" s="291">
        <f t="shared" ref="O61:P61" si="16">O62+O63+O64</f>
        <v>831</v>
      </c>
      <c r="P61" s="291">
        <f t="shared" si="16"/>
        <v>831</v>
      </c>
    </row>
    <row r="62" spans="1:17" s="1" customFormat="1" ht="80.25" customHeight="1" x14ac:dyDescent="0.2">
      <c r="A62" s="315" t="s">
        <v>263</v>
      </c>
      <c r="B62" s="264" t="s">
        <v>264</v>
      </c>
      <c r="C62" s="206"/>
      <c r="D62" s="186" t="s">
        <v>124</v>
      </c>
      <c r="E62" s="112"/>
      <c r="F62" s="176"/>
      <c r="G62" s="177"/>
      <c r="H62" s="180"/>
      <c r="I62" s="185"/>
      <c r="J62" s="185"/>
      <c r="K62" s="352">
        <v>560</v>
      </c>
      <c r="L62" s="179">
        <v>560</v>
      </c>
      <c r="M62" s="259">
        <v>650</v>
      </c>
      <c r="N62" s="296">
        <v>560</v>
      </c>
      <c r="O62" s="296">
        <v>560</v>
      </c>
      <c r="P62" s="354">
        <v>560</v>
      </c>
      <c r="Q62" s="215"/>
    </row>
    <row r="63" spans="1:17" s="1" customFormat="1" ht="63.75" customHeight="1" x14ac:dyDescent="0.2">
      <c r="A63" s="315" t="s">
        <v>266</v>
      </c>
      <c r="B63" s="249" t="s">
        <v>265</v>
      </c>
      <c r="C63" s="206"/>
      <c r="D63" s="186" t="s">
        <v>124</v>
      </c>
      <c r="E63" s="112"/>
      <c r="F63" s="176"/>
      <c r="G63" s="177"/>
      <c r="H63" s="180"/>
      <c r="I63" s="185"/>
      <c r="J63" s="185"/>
      <c r="K63" s="352">
        <v>51</v>
      </c>
      <c r="L63" s="289">
        <v>50.7</v>
      </c>
      <c r="M63" s="259">
        <v>104.5</v>
      </c>
      <c r="N63" s="296">
        <v>51</v>
      </c>
      <c r="O63" s="296">
        <v>51</v>
      </c>
      <c r="P63" s="354">
        <v>51</v>
      </c>
      <c r="Q63" s="215"/>
    </row>
    <row r="64" spans="1:17" s="1" customFormat="1" ht="45" customHeight="1" x14ac:dyDescent="0.2">
      <c r="A64" s="315" t="s">
        <v>267</v>
      </c>
      <c r="B64" s="275" t="s">
        <v>268</v>
      </c>
      <c r="C64" s="206"/>
      <c r="D64" s="186" t="s">
        <v>124</v>
      </c>
      <c r="E64" s="112"/>
      <c r="F64" s="176"/>
      <c r="G64" s="177"/>
      <c r="H64" s="180"/>
      <c r="I64" s="185"/>
      <c r="J64" s="185"/>
      <c r="K64" s="352">
        <v>220</v>
      </c>
      <c r="L64" s="289">
        <v>214.9</v>
      </c>
      <c r="M64" s="259">
        <v>390</v>
      </c>
      <c r="N64" s="296">
        <v>220</v>
      </c>
      <c r="O64" s="296">
        <v>220</v>
      </c>
      <c r="P64" s="354">
        <v>220</v>
      </c>
      <c r="Q64" s="215"/>
    </row>
    <row r="65" spans="1:18" s="1" customFormat="1" ht="74.25" customHeight="1" x14ac:dyDescent="0.25">
      <c r="A65" s="322" t="s">
        <v>62</v>
      </c>
      <c r="B65" s="143" t="s">
        <v>63</v>
      </c>
      <c r="C65" s="144" t="s">
        <v>158</v>
      </c>
      <c r="D65" s="227" t="s">
        <v>116</v>
      </c>
      <c r="E65" s="165"/>
      <c r="F65" s="149"/>
      <c r="G65" s="150"/>
      <c r="H65" s="151"/>
      <c r="I65" s="152"/>
      <c r="J65" s="152"/>
      <c r="K65" s="267">
        <f>K66+K67+K68</f>
        <v>1128.7</v>
      </c>
      <c r="L65" s="267">
        <f>L66+L67+L68</f>
        <v>1128.7</v>
      </c>
      <c r="M65" s="267">
        <f>M66+M67+M69</f>
        <v>1149.8999999999999</v>
      </c>
      <c r="N65" s="267">
        <f>N66+N67+N68</f>
        <v>0</v>
      </c>
      <c r="O65" s="267">
        <f t="shared" ref="O65:P65" si="17">O66+O67</f>
        <v>0</v>
      </c>
      <c r="P65" s="267">
        <f t="shared" si="17"/>
        <v>0</v>
      </c>
    </row>
    <row r="66" spans="1:18" s="1" customFormat="1" ht="36.75" customHeight="1" x14ac:dyDescent="0.2">
      <c r="A66" s="323" t="s">
        <v>64</v>
      </c>
      <c r="B66" s="340" t="s">
        <v>318</v>
      </c>
      <c r="C66" s="219" t="s">
        <v>213</v>
      </c>
      <c r="D66" s="197" t="s">
        <v>116</v>
      </c>
      <c r="E66" s="345" t="s">
        <v>334</v>
      </c>
      <c r="F66" s="341"/>
      <c r="G66" s="95"/>
      <c r="H66" s="98"/>
      <c r="I66" s="19"/>
      <c r="J66" s="19"/>
      <c r="K66" s="19">
        <v>675.8</v>
      </c>
      <c r="L66" s="19">
        <v>675.8</v>
      </c>
      <c r="M66" s="246">
        <v>675.7</v>
      </c>
      <c r="N66" s="192"/>
      <c r="O66" s="192">
        <v>0</v>
      </c>
      <c r="P66" s="294">
        <v>0</v>
      </c>
    </row>
    <row r="67" spans="1:18" s="1" customFormat="1" ht="67.5" customHeight="1" x14ac:dyDescent="0.2">
      <c r="A67" s="323" t="s">
        <v>215</v>
      </c>
      <c r="B67" s="292" t="s">
        <v>319</v>
      </c>
      <c r="C67" s="219" t="s">
        <v>214</v>
      </c>
      <c r="D67" s="346" t="s">
        <v>116</v>
      </c>
      <c r="E67" s="36" t="s">
        <v>294</v>
      </c>
      <c r="F67" s="347"/>
      <c r="G67" s="95"/>
      <c r="H67" s="98"/>
      <c r="I67" s="19"/>
      <c r="J67" s="19"/>
      <c r="K67" s="19">
        <v>404.5</v>
      </c>
      <c r="L67" s="19">
        <v>404.5</v>
      </c>
      <c r="M67" s="246">
        <v>422.9</v>
      </c>
      <c r="N67" s="192"/>
      <c r="O67" s="192">
        <v>0</v>
      </c>
      <c r="P67" s="294">
        <v>0</v>
      </c>
    </row>
    <row r="68" spans="1:18" s="1" customFormat="1" ht="30.75" customHeight="1" x14ac:dyDescent="0.2">
      <c r="A68" s="323" t="s">
        <v>320</v>
      </c>
      <c r="B68" s="348" t="s">
        <v>321</v>
      </c>
      <c r="C68" s="219"/>
      <c r="D68" s="197" t="s">
        <v>116</v>
      </c>
      <c r="E68" s="36" t="s">
        <v>294</v>
      </c>
      <c r="F68" s="347"/>
      <c r="G68" s="350"/>
      <c r="H68" s="258"/>
      <c r="I68" s="349"/>
      <c r="J68" s="349"/>
      <c r="K68" s="349">
        <v>48.4</v>
      </c>
      <c r="L68" s="349">
        <v>48.4</v>
      </c>
      <c r="M68" s="3"/>
      <c r="N68" s="296"/>
      <c r="O68" s="296">
        <v>0</v>
      </c>
      <c r="P68" s="295">
        <v>0</v>
      </c>
    </row>
    <row r="69" spans="1:18" s="1" customFormat="1" ht="30.75" customHeight="1" x14ac:dyDescent="0.2">
      <c r="A69" s="325"/>
      <c r="B69" s="348" t="s">
        <v>321</v>
      </c>
      <c r="C69" s="219"/>
      <c r="D69" s="357" t="s">
        <v>330</v>
      </c>
      <c r="E69" s="36" t="s">
        <v>294</v>
      </c>
      <c r="F69" s="358"/>
      <c r="G69" s="366"/>
      <c r="H69" s="258"/>
      <c r="I69" s="365"/>
      <c r="J69" s="365"/>
      <c r="K69" s="365"/>
      <c r="L69" s="365"/>
      <c r="M69" s="259">
        <v>51.3</v>
      </c>
      <c r="N69" s="296"/>
      <c r="O69" s="296"/>
      <c r="P69" s="295"/>
    </row>
    <row r="70" spans="1:18" s="1" customFormat="1" ht="62.25" customHeight="1" x14ac:dyDescent="0.2">
      <c r="A70" s="324" t="s">
        <v>69</v>
      </c>
      <c r="B70" s="143" t="s">
        <v>70</v>
      </c>
      <c r="C70" s="229" t="s">
        <v>71</v>
      </c>
      <c r="D70" s="228" t="s">
        <v>138</v>
      </c>
      <c r="E70" s="149"/>
      <c r="F70" s="161"/>
      <c r="G70" s="150"/>
      <c r="H70" s="240"/>
      <c r="I70" s="210"/>
      <c r="J70" s="210"/>
      <c r="K70" s="266">
        <f t="shared" ref="K70:L70" si="18">K71+K72</f>
        <v>811</v>
      </c>
      <c r="L70" s="266">
        <f t="shared" si="18"/>
        <v>811</v>
      </c>
      <c r="M70" s="266">
        <f>M71+M72</f>
        <v>812.6</v>
      </c>
      <c r="N70" s="266">
        <f>N71+N72</f>
        <v>812.6</v>
      </c>
      <c r="O70" s="266">
        <f t="shared" ref="O70:P70" si="19">O71+O72</f>
        <v>812.6</v>
      </c>
      <c r="P70" s="266">
        <f t="shared" si="19"/>
        <v>0</v>
      </c>
    </row>
    <row r="71" spans="1:18" s="1" customFormat="1" ht="50.25" customHeight="1" x14ac:dyDescent="0.2">
      <c r="A71" s="325" t="s">
        <v>72</v>
      </c>
      <c r="B71" s="187" t="s">
        <v>73</v>
      </c>
      <c r="C71" s="232" t="s">
        <v>159</v>
      </c>
      <c r="D71" s="128" t="s">
        <v>138</v>
      </c>
      <c r="E71" s="304" t="s">
        <v>336</v>
      </c>
      <c r="F71" s="169"/>
      <c r="G71" s="40"/>
      <c r="H71" s="10"/>
      <c r="I71" s="37"/>
      <c r="J71" s="37"/>
      <c r="K71" s="361">
        <v>298.60000000000002</v>
      </c>
      <c r="L71" s="289">
        <v>298.60000000000002</v>
      </c>
      <c r="M71" s="259">
        <v>299.5</v>
      </c>
      <c r="N71" s="296">
        <v>299.5</v>
      </c>
      <c r="O71" s="192">
        <v>299.5</v>
      </c>
      <c r="P71" s="354"/>
    </row>
    <row r="72" spans="1:18" s="1" customFormat="1" ht="45" customHeight="1" x14ac:dyDescent="0.2">
      <c r="A72" s="325" t="s">
        <v>269</v>
      </c>
      <c r="B72" s="187" t="s">
        <v>271</v>
      </c>
      <c r="C72" s="232" t="s">
        <v>270</v>
      </c>
      <c r="D72" s="128" t="s">
        <v>116</v>
      </c>
      <c r="E72" s="304" t="s">
        <v>336</v>
      </c>
      <c r="F72" s="39"/>
      <c r="G72" s="40"/>
      <c r="H72" s="10"/>
      <c r="I72" s="37"/>
      <c r="J72" s="37"/>
      <c r="K72" s="361">
        <v>512.4</v>
      </c>
      <c r="L72" s="289">
        <v>512.4</v>
      </c>
      <c r="M72" s="259">
        <v>513.1</v>
      </c>
      <c r="N72" s="296">
        <v>513.1</v>
      </c>
      <c r="O72" s="296">
        <v>513.1</v>
      </c>
      <c r="P72" s="298"/>
    </row>
    <row r="73" spans="1:18" s="1" customFormat="1" ht="84" x14ac:dyDescent="0.2">
      <c r="A73" s="324" t="s">
        <v>76</v>
      </c>
      <c r="B73" s="143" t="s">
        <v>100</v>
      </c>
      <c r="C73" s="144" t="s">
        <v>77</v>
      </c>
      <c r="D73" s="226" t="s">
        <v>292</v>
      </c>
      <c r="E73" s="149"/>
      <c r="F73" s="162"/>
      <c r="G73" s="148"/>
      <c r="H73" s="152"/>
      <c r="I73" s="158"/>
      <c r="J73" s="158"/>
      <c r="K73" s="266">
        <f t="shared" ref="K73:L73" si="20">K74+K75+K76</f>
        <v>2017.7</v>
      </c>
      <c r="L73" s="266">
        <f t="shared" si="20"/>
        <v>1868</v>
      </c>
      <c r="M73" s="266">
        <f>M74+M75+M76</f>
        <v>3667.7</v>
      </c>
      <c r="N73" s="266">
        <f>N74+N75+N76</f>
        <v>5880.8</v>
      </c>
      <c r="O73" s="266">
        <f>O74+O75+O76</f>
        <v>4709.7</v>
      </c>
      <c r="P73" s="266">
        <f t="shared" ref="P73" si="21">P74+P75+P76</f>
        <v>4554.7</v>
      </c>
    </row>
    <row r="74" spans="1:18" s="1" customFormat="1" ht="54.75" customHeight="1" x14ac:dyDescent="0.2">
      <c r="A74" s="326" t="s">
        <v>273</v>
      </c>
      <c r="B74" s="196" t="s">
        <v>201</v>
      </c>
      <c r="C74" s="233" t="s">
        <v>216</v>
      </c>
      <c r="D74" s="271" t="s">
        <v>200</v>
      </c>
      <c r="E74" s="359" t="s">
        <v>314</v>
      </c>
      <c r="F74" s="97"/>
      <c r="G74" s="270"/>
      <c r="H74" s="98"/>
      <c r="I74" s="19"/>
      <c r="J74" s="19"/>
      <c r="K74" s="349">
        <v>996.1</v>
      </c>
      <c r="L74" s="289">
        <v>995.4</v>
      </c>
      <c r="M74" s="259">
        <v>1517.2</v>
      </c>
      <c r="N74" s="302">
        <v>1539.7</v>
      </c>
      <c r="O74" s="302">
        <v>1539.7</v>
      </c>
      <c r="P74" s="302">
        <v>1539.7</v>
      </c>
    </row>
    <row r="75" spans="1:18" s="1" customFormat="1" ht="48" customHeight="1" x14ac:dyDescent="0.2">
      <c r="A75" s="325" t="s">
        <v>272</v>
      </c>
      <c r="B75" s="230" t="s">
        <v>79</v>
      </c>
      <c r="C75" s="233"/>
      <c r="D75" s="130" t="s">
        <v>139</v>
      </c>
      <c r="E75" s="337" t="s">
        <v>312</v>
      </c>
      <c r="F75" s="12"/>
      <c r="G75" s="11"/>
      <c r="H75" s="13"/>
      <c r="I75" s="10"/>
      <c r="J75" s="10"/>
      <c r="K75" s="10">
        <v>0</v>
      </c>
      <c r="L75" s="19">
        <v>0</v>
      </c>
      <c r="M75" s="246">
        <v>835.5</v>
      </c>
      <c r="N75" s="192">
        <v>3071.1</v>
      </c>
      <c r="O75" s="192">
        <v>2000</v>
      </c>
      <c r="P75" s="354">
        <v>1800</v>
      </c>
      <c r="Q75" s="215"/>
      <c r="R75" s="215"/>
    </row>
    <row r="76" spans="1:18" s="1" customFormat="1" ht="72.75" customHeight="1" x14ac:dyDescent="0.2">
      <c r="A76" s="323" t="s">
        <v>274</v>
      </c>
      <c r="B76" s="282" t="s">
        <v>84</v>
      </c>
      <c r="C76" s="207"/>
      <c r="D76" s="283" t="s">
        <v>217</v>
      </c>
      <c r="E76" s="223" t="s">
        <v>299</v>
      </c>
      <c r="F76" s="284"/>
      <c r="G76" s="285"/>
      <c r="H76" s="286"/>
      <c r="I76" s="287"/>
      <c r="J76" s="287"/>
      <c r="K76" s="278">
        <f>K77+K78+K79</f>
        <v>1021.6</v>
      </c>
      <c r="L76" s="278">
        <f>L77+L78+L79</f>
        <v>872.6</v>
      </c>
      <c r="M76" s="278">
        <f>M77+M78+M79</f>
        <v>1315</v>
      </c>
      <c r="N76" s="278">
        <f>N77+N78+N79</f>
        <v>1270</v>
      </c>
      <c r="O76" s="303">
        <f t="shared" ref="O76:P76" si="22">O77+O78+O79</f>
        <v>1170</v>
      </c>
      <c r="P76" s="303">
        <f t="shared" si="22"/>
        <v>1215</v>
      </c>
    </row>
    <row r="77" spans="1:18" s="1" customFormat="1" ht="45" x14ac:dyDescent="0.2">
      <c r="A77" s="323" t="s">
        <v>275</v>
      </c>
      <c r="B77" s="276" t="s">
        <v>276</v>
      </c>
      <c r="C77" s="207"/>
      <c r="D77" s="130" t="s">
        <v>202</v>
      </c>
      <c r="E77" s="12"/>
      <c r="F77" s="12"/>
      <c r="G77" s="11"/>
      <c r="H77" s="13"/>
      <c r="I77" s="10"/>
      <c r="J77" s="10"/>
      <c r="K77" s="10">
        <v>96.6</v>
      </c>
      <c r="L77" s="19">
        <v>96.6</v>
      </c>
      <c r="M77" s="246">
        <v>390</v>
      </c>
      <c r="N77" s="192">
        <v>390</v>
      </c>
      <c r="O77" s="354">
        <v>290</v>
      </c>
      <c r="P77" s="354">
        <v>290</v>
      </c>
      <c r="Q77" s="215"/>
    </row>
    <row r="78" spans="1:18" s="1" customFormat="1" ht="33.75" x14ac:dyDescent="0.2">
      <c r="A78" s="323" t="s">
        <v>277</v>
      </c>
      <c r="B78" s="276" t="s">
        <v>278</v>
      </c>
      <c r="C78" s="207"/>
      <c r="D78" s="130" t="s">
        <v>202</v>
      </c>
      <c r="E78" s="12"/>
      <c r="F78" s="12"/>
      <c r="G78" s="11"/>
      <c r="H78" s="13"/>
      <c r="I78" s="10"/>
      <c r="J78" s="10"/>
      <c r="K78" s="10">
        <v>725</v>
      </c>
      <c r="L78" s="19">
        <v>616</v>
      </c>
      <c r="M78" s="246">
        <v>725</v>
      </c>
      <c r="N78" s="192">
        <v>680</v>
      </c>
      <c r="O78" s="354">
        <v>680</v>
      </c>
      <c r="P78" s="354">
        <v>725</v>
      </c>
      <c r="Q78" s="215"/>
    </row>
    <row r="79" spans="1:18" s="1" customFormat="1" ht="33.75" x14ac:dyDescent="0.2">
      <c r="A79" s="323" t="s">
        <v>279</v>
      </c>
      <c r="B79" s="276" t="s">
        <v>280</v>
      </c>
      <c r="C79" s="207"/>
      <c r="D79" s="130" t="s">
        <v>202</v>
      </c>
      <c r="E79" s="12"/>
      <c r="F79" s="12"/>
      <c r="G79" s="11"/>
      <c r="H79" s="13"/>
      <c r="I79" s="10"/>
      <c r="J79" s="10"/>
      <c r="K79" s="10">
        <v>200</v>
      </c>
      <c r="L79" s="19">
        <v>160</v>
      </c>
      <c r="M79" s="246">
        <v>200</v>
      </c>
      <c r="N79" s="192">
        <v>200</v>
      </c>
      <c r="O79" s="354">
        <v>200</v>
      </c>
      <c r="P79" s="354">
        <v>200</v>
      </c>
      <c r="Q79" s="215"/>
    </row>
    <row r="80" spans="1:18" ht="41.25" customHeight="1" x14ac:dyDescent="0.2">
      <c r="A80" s="327"/>
      <c r="B80" s="47"/>
      <c r="C80" s="47"/>
      <c r="D80" s="47"/>
      <c r="E80" s="50"/>
      <c r="F80" s="48"/>
      <c r="G80" s="49"/>
      <c r="H80" s="46"/>
      <c r="I80" s="51"/>
      <c r="J80" s="51"/>
      <c r="K80" s="51"/>
      <c r="L80" s="52"/>
      <c r="M80" s="242"/>
      <c r="N80" s="299"/>
    </row>
    <row r="81" spans="1:15" ht="12" x14ac:dyDescent="0.2">
      <c r="A81" s="327"/>
      <c r="B81" s="55" t="s">
        <v>86</v>
      </c>
      <c r="C81" s="55"/>
      <c r="D81" s="55"/>
      <c r="E81" s="57" t="s">
        <v>87</v>
      </c>
      <c r="F81" s="48"/>
      <c r="G81" s="49"/>
      <c r="H81" s="46"/>
      <c r="I81" s="51"/>
      <c r="J81" s="51"/>
      <c r="K81" s="51"/>
      <c r="L81" s="52"/>
      <c r="M81" s="242"/>
      <c r="N81" s="54"/>
    </row>
    <row r="82" spans="1:15" ht="12" x14ac:dyDescent="0.2">
      <c r="B82" s="45"/>
      <c r="C82" s="58"/>
      <c r="D82" s="58"/>
      <c r="E82" s="45"/>
      <c r="H82" s="64" t="s">
        <v>90</v>
      </c>
      <c r="O82" s="68"/>
    </row>
    <row r="83" spans="1:15" ht="12.75" x14ac:dyDescent="0.2">
      <c r="B83" s="58" t="s">
        <v>88</v>
      </c>
      <c r="C83" s="59"/>
      <c r="D83" s="59"/>
      <c r="E83" s="63" t="s">
        <v>89</v>
      </c>
    </row>
    <row r="84" spans="1:15" x14ac:dyDescent="0.2">
      <c r="L84" s="74"/>
      <c r="M84" s="244"/>
    </row>
    <row r="85" spans="1:15" x14ac:dyDescent="0.2">
      <c r="B85" s="76" t="s">
        <v>91</v>
      </c>
      <c r="C85" s="76"/>
      <c r="D85" s="76"/>
    </row>
  </sheetData>
  <mergeCells count="44">
    <mergeCell ref="O4:P4"/>
    <mergeCell ref="N4:N6"/>
    <mergeCell ref="O44:O48"/>
    <mergeCell ref="P44:P48"/>
    <mergeCell ref="N44:N48"/>
    <mergeCell ref="P40:P41"/>
    <mergeCell ref="N40:N41"/>
    <mergeCell ref="O40:O41"/>
    <mergeCell ref="L44:L48"/>
    <mergeCell ref="M44:M48"/>
    <mergeCell ref="G5:G6"/>
    <mergeCell ref="L40:L41"/>
    <mergeCell ref="M40:M41"/>
    <mergeCell ref="K44:K48"/>
    <mergeCell ref="K40:K41"/>
    <mergeCell ref="B1:N2"/>
    <mergeCell ref="A3:A6"/>
    <mergeCell ref="B3:C6"/>
    <mergeCell ref="D3:D6"/>
    <mergeCell ref="E3:G3"/>
    <mergeCell ref="H3:H6"/>
    <mergeCell ref="I3:P3"/>
    <mergeCell ref="O5:O6"/>
    <mergeCell ref="P5:P6"/>
    <mergeCell ref="I4:J4"/>
    <mergeCell ref="E4:G4"/>
    <mergeCell ref="E5:E6"/>
    <mergeCell ref="F5:F6"/>
    <mergeCell ref="M4:M6"/>
    <mergeCell ref="I5:J5"/>
    <mergeCell ref="K4:L4"/>
    <mergeCell ref="C44:C48"/>
    <mergeCell ref="D44:D48"/>
    <mergeCell ref="E44:E48"/>
    <mergeCell ref="A44:A48"/>
    <mergeCell ref="G40:G41"/>
    <mergeCell ref="A40:A41"/>
    <mergeCell ref="C40:C41"/>
    <mergeCell ref="D40:D41"/>
    <mergeCell ref="F40:F41"/>
    <mergeCell ref="B40:B41"/>
    <mergeCell ref="B44:B48"/>
    <mergeCell ref="F44:F48"/>
    <mergeCell ref="G44:G48"/>
  </mergeCells>
  <pageMargins left="0.31496062992125984" right="0.11811023622047245" top="0.5511811023622047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00.01.2014</vt:lpstr>
      <vt:lpstr>2015-2017 новый</vt:lpstr>
      <vt:lpstr>'2015-2017 новый'!Область_печати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2015-01-26T11:04:30Z</dcterms:modified>
</cp:coreProperties>
</file>